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autoCompressPictures="0"/>
  <mc:AlternateContent xmlns:mc="http://schemas.openxmlformats.org/markup-compatibility/2006">
    <mc:Choice Requires="x15">
      <x15ac:absPath xmlns:x15ac="http://schemas.microsoft.com/office/spreadsheetml/2010/11/ac" url="C:\Users\Marcel.Montigny.WPPRO\Desktop\"/>
    </mc:Choice>
  </mc:AlternateContent>
  <xr:revisionPtr revIDLastSave="0" documentId="8_{2412FC7A-5A0A-413A-91E0-551E452882FC}"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2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8" i="5" l="1"/>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c r="V19" i="5"/>
  <c r="E19" i="5"/>
  <c r="X19" i="5" s="1"/>
  <c r="V20" i="5"/>
  <c r="E20" i="5"/>
  <c r="X20" i="5" s="1"/>
  <c r="V21" i="5"/>
  <c r="E21" i="5"/>
  <c r="V22" i="5"/>
  <c r="E22" i="5"/>
  <c r="X22" i="5" s="1"/>
  <c r="V23" i="5"/>
  <c r="E23" i="5"/>
  <c r="X23" i="5" s="1"/>
  <c r="V24" i="5"/>
  <c r="E24" i="5"/>
  <c r="V25" i="5"/>
  <c r="E25" i="5"/>
  <c r="X25" i="5" s="1"/>
  <c r="V26" i="5"/>
  <c r="E26" i="5"/>
  <c r="X26" i="5" s="1"/>
  <c r="V27" i="5"/>
  <c r="E27" i="5"/>
  <c r="V28" i="5"/>
  <c r="E28" i="5"/>
  <c r="X28" i="5" s="1"/>
  <c r="V29" i="5"/>
  <c r="E29" i="5"/>
  <c r="X29" i="5" s="1"/>
  <c r="V30" i="5"/>
  <c r="E30" i="5"/>
  <c r="V31" i="5"/>
  <c r="E31" i="5"/>
  <c r="X31" i="5" s="1"/>
  <c r="V32" i="5"/>
  <c r="E32" i="5"/>
  <c r="X32" i="5" s="1"/>
  <c r="V33" i="5"/>
  <c r="E33" i="5"/>
  <c r="V34" i="5"/>
  <c r="E34" i="5"/>
  <c r="X34" i="5" s="1"/>
  <c r="V35" i="5"/>
  <c r="E35" i="5"/>
  <c r="X35" i="5" s="1"/>
  <c r="V36" i="5"/>
  <c r="E36" i="5"/>
  <c r="V37" i="5"/>
  <c r="E37" i="5"/>
  <c r="X37" i="5" s="1"/>
  <c r="V38" i="5"/>
  <c r="E38" i="5"/>
  <c r="X38" i="5" s="1"/>
  <c r="V39" i="5"/>
  <c r="E39" i="5"/>
  <c r="V40" i="5"/>
  <c r="E40" i="5"/>
  <c r="X40" i="5" s="1"/>
  <c r="V41" i="5"/>
  <c r="E41" i="5"/>
  <c r="X41" i="5" s="1"/>
  <c r="V42" i="5"/>
  <c r="E42" i="5"/>
  <c r="V43" i="5"/>
  <c r="E43" i="5"/>
  <c r="X43" i="5" s="1"/>
  <c r="V44" i="5"/>
  <c r="E44" i="5"/>
  <c r="X44" i="5" s="1"/>
  <c r="V45" i="5"/>
  <c r="E45" i="5"/>
  <c r="V46" i="5"/>
  <c r="E46" i="5"/>
  <c r="X46" i="5" s="1"/>
  <c r="V47" i="5"/>
  <c r="E47" i="5"/>
  <c r="X47" i="5" s="1"/>
  <c r="V48" i="5"/>
  <c r="E48" i="5"/>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X59" i="5" s="1"/>
  <c r="V60" i="5"/>
  <c r="E60" i="5"/>
  <c r="V61" i="5"/>
  <c r="E61" i="5"/>
  <c r="X61" i="5" s="1"/>
  <c r="V62" i="5"/>
  <c r="E62" i="5"/>
  <c r="X62" i="5" s="1"/>
  <c r="V63" i="5"/>
  <c r="E63" i="5"/>
  <c r="V64" i="5"/>
  <c r="E64" i="5"/>
  <c r="X64" i="5" s="1"/>
  <c r="V65" i="5"/>
  <c r="E65" i="5"/>
  <c r="X65" i="5" s="1"/>
  <c r="V66" i="5"/>
  <c r="E66" i="5"/>
  <c r="V67" i="5"/>
  <c r="E67" i="5"/>
  <c r="X67" i="5" s="1"/>
  <c r="V68" i="5"/>
  <c r="E68" i="5"/>
  <c r="X68" i="5" s="1"/>
  <c r="V69" i="5"/>
  <c r="E69" i="5"/>
  <c r="V70" i="5"/>
  <c r="E70" i="5"/>
  <c r="X70" i="5" s="1"/>
  <c r="V71" i="5"/>
  <c r="E71" i="5"/>
  <c r="X71" i="5" s="1"/>
  <c r="V72" i="5"/>
  <c r="E72" i="5"/>
  <c r="V73" i="5"/>
  <c r="E73" i="5"/>
  <c r="X73" i="5" s="1"/>
  <c r="V74" i="5"/>
  <c r="E74" i="5"/>
  <c r="X74" i="5" s="1"/>
  <c r="V75" i="5"/>
  <c r="E75" i="5"/>
  <c r="V76" i="5"/>
  <c r="E76" i="5"/>
  <c r="X76" i="5" s="1"/>
  <c r="V77" i="5"/>
  <c r="E77" i="5"/>
  <c r="X77" i="5" s="1"/>
  <c r="V78" i="5"/>
  <c r="E78" i="5"/>
  <c r="V79" i="5"/>
  <c r="E79" i="5"/>
  <c r="X79" i="5" s="1"/>
  <c r="V80" i="5"/>
  <c r="E80" i="5"/>
  <c r="X80" i="5" s="1"/>
  <c r="V81" i="5"/>
  <c r="E81" i="5"/>
  <c r="V82" i="5"/>
  <c r="E82" i="5"/>
  <c r="X82" i="5" s="1"/>
  <c r="V83" i="5"/>
  <c r="E83" i="5"/>
  <c r="X83" i="5" s="1"/>
  <c r="V84" i="5"/>
  <c r="E84" i="5"/>
  <c r="V85" i="5"/>
  <c r="E85" i="5"/>
  <c r="X85" i="5" s="1"/>
  <c r="V86" i="5"/>
  <c r="E86" i="5"/>
  <c r="X86" i="5" s="1"/>
  <c r="V87" i="5"/>
  <c r="E87" i="5"/>
  <c r="V88" i="5"/>
  <c r="E88" i="5"/>
  <c r="X88" i="5" s="1"/>
  <c r="V89" i="5"/>
  <c r="E89" i="5"/>
  <c r="X89" i="5" s="1"/>
  <c r="V90" i="5"/>
  <c r="E90" i="5"/>
  <c r="V91" i="5"/>
  <c r="E91" i="5"/>
  <c r="X91" i="5" s="1"/>
  <c r="V92" i="5"/>
  <c r="E92" i="5"/>
  <c r="X92" i="5" s="1"/>
  <c r="V93" i="5"/>
  <c r="E93" i="5"/>
  <c r="V94" i="5"/>
  <c r="E94" i="5"/>
  <c r="X94" i="5" s="1"/>
  <c r="V95" i="5"/>
  <c r="E95" i="5"/>
  <c r="X95" i="5" s="1"/>
  <c r="V96" i="5"/>
  <c r="E96" i="5"/>
  <c r="V97" i="5"/>
  <c r="E97" i="5"/>
  <c r="X97" i="5" s="1"/>
  <c r="V98" i="5"/>
  <c r="E98" i="5"/>
  <c r="X98" i="5" s="1"/>
  <c r="V99" i="5"/>
  <c r="E99" i="5"/>
  <c r="V100" i="5"/>
  <c r="E100" i="5"/>
  <c r="X100" i="5" s="1"/>
  <c r="V101" i="5"/>
  <c r="E101" i="5"/>
  <c r="X101" i="5" s="1"/>
  <c r="V102" i="5"/>
  <c r="E102" i="5"/>
  <c r="V103" i="5"/>
  <c r="E103" i="5"/>
  <c r="X103" i="5" s="1"/>
  <c r="V104" i="5"/>
  <c r="E104" i="5"/>
  <c r="X104" i="5" s="1"/>
  <c r="V105" i="5"/>
  <c r="E105" i="5"/>
  <c r="V106" i="5"/>
  <c r="E106" i="5"/>
  <c r="X106" i="5" s="1"/>
  <c r="V107" i="5"/>
  <c r="E107" i="5"/>
  <c r="X107" i="5" s="1"/>
  <c r="V108" i="5"/>
  <c r="E108" i="5"/>
  <c r="V109" i="5"/>
  <c r="E109" i="5"/>
  <c r="X109" i="5" s="1"/>
  <c r="V110" i="5"/>
  <c r="E110" i="5"/>
  <c r="X110" i="5" s="1"/>
  <c r="V111" i="5"/>
  <c r="E111" i="5"/>
  <c r="V112" i="5"/>
  <c r="E112" i="5"/>
  <c r="X112" i="5" s="1"/>
  <c r="V113" i="5"/>
  <c r="E113" i="5"/>
  <c r="X113" i="5" s="1"/>
  <c r="V114" i="5"/>
  <c r="E114" i="5"/>
  <c r="V115" i="5"/>
  <c r="E115" i="5"/>
  <c r="X115" i="5" s="1"/>
  <c r="V116" i="5"/>
  <c r="E116" i="5"/>
  <c r="X116" i="5" s="1"/>
  <c r="V117" i="5"/>
  <c r="E117" i="5"/>
  <c r="V118" i="5"/>
  <c r="E118" i="5"/>
  <c r="X118" i="5" s="1"/>
  <c r="V119" i="5"/>
  <c r="E119" i="5"/>
  <c r="X119" i="5" s="1"/>
  <c r="V120" i="5"/>
  <c r="E120" i="5"/>
  <c r="V121" i="5"/>
  <c r="E121" i="5"/>
  <c r="X121" i="5" s="1"/>
  <c r="V122" i="5"/>
  <c r="E122" i="5"/>
  <c r="X122" i="5" s="1"/>
  <c r="V123" i="5"/>
  <c r="E123" i="5"/>
  <c r="V124" i="5"/>
  <c r="E124" i="5"/>
  <c r="X124" i="5" s="1"/>
  <c r="V125" i="5"/>
  <c r="E125" i="5"/>
  <c r="X125" i="5" s="1"/>
  <c r="V126" i="5"/>
  <c r="E126" i="5"/>
  <c r="V127" i="5"/>
  <c r="E127" i="5"/>
  <c r="X127" i="5" s="1"/>
  <c r="V128" i="5"/>
  <c r="E128" i="5"/>
  <c r="X128" i="5" s="1"/>
  <c r="V129" i="5"/>
  <c r="E129" i="5"/>
  <c r="V130" i="5"/>
  <c r="E130" i="5"/>
  <c r="X130" i="5" s="1"/>
  <c r="V131" i="5"/>
  <c r="E131" i="5"/>
  <c r="X131" i="5" s="1"/>
  <c r="V132" i="5"/>
  <c r="E132" i="5"/>
  <c r="V133" i="5"/>
  <c r="E133" i="5"/>
  <c r="X133" i="5" s="1"/>
  <c r="V134" i="5"/>
  <c r="E134" i="5"/>
  <c r="X134" i="5" s="1"/>
  <c r="V135" i="5"/>
  <c r="E135" i="5"/>
  <c r="V136" i="5"/>
  <c r="E136" i="5"/>
  <c r="X136" i="5" s="1"/>
  <c r="V137" i="5"/>
  <c r="E137" i="5"/>
  <c r="X137" i="5" s="1"/>
  <c r="V138" i="5"/>
  <c r="E138" i="5"/>
  <c r="V139" i="5"/>
  <c r="E139" i="5"/>
  <c r="X139" i="5" s="1"/>
  <c r="V140" i="5"/>
  <c r="E140" i="5"/>
  <c r="X140" i="5" s="1"/>
  <c r="V141" i="5"/>
  <c r="E141" i="5"/>
  <c r="V142" i="5"/>
  <c r="E142" i="5"/>
  <c r="X142" i="5" s="1"/>
  <c r="V143" i="5"/>
  <c r="E143" i="5"/>
  <c r="X143" i="5" s="1"/>
  <c r="V144" i="5"/>
  <c r="E144" i="5"/>
  <c r="V145" i="5"/>
  <c r="E145" i="5"/>
  <c r="X145" i="5" s="1"/>
  <c r="V146" i="5"/>
  <c r="E146" i="5"/>
  <c r="X146" i="5" s="1"/>
  <c r="V147" i="5"/>
  <c r="E147" i="5"/>
  <c r="V148" i="5"/>
  <c r="E148" i="5"/>
  <c r="X148" i="5" s="1"/>
  <c r="V149" i="5"/>
  <c r="E149" i="5"/>
  <c r="X149" i="5" s="1"/>
  <c r="V150" i="5"/>
  <c r="E150" i="5"/>
  <c r="V151" i="5"/>
  <c r="E151" i="5"/>
  <c r="X151" i="5" s="1"/>
  <c r="V152" i="5"/>
  <c r="E152" i="5"/>
  <c r="X152" i="5" s="1"/>
  <c r="V153" i="5"/>
  <c r="E153" i="5"/>
  <c r="V154" i="5"/>
  <c r="E154" i="5"/>
  <c r="X154" i="5" s="1"/>
  <c r="V155" i="5"/>
  <c r="E155" i="5"/>
  <c r="X155" i="5" s="1"/>
  <c r="V156" i="5"/>
  <c r="E156" i="5"/>
  <c r="V157" i="5"/>
  <c r="E157" i="5"/>
  <c r="X157" i="5" s="1"/>
  <c r="V158" i="5"/>
  <c r="E158" i="5"/>
  <c r="X158" i="5" s="1"/>
  <c r="V159" i="5"/>
  <c r="E159" i="5"/>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V172" i="5"/>
  <c r="E172" i="5"/>
  <c r="X172" i="5" s="1"/>
  <c r="V173" i="5"/>
  <c r="E173" i="5"/>
  <c r="X173" i="5" s="1"/>
  <c r="V174" i="5"/>
  <c r="E174" i="5"/>
  <c r="V175" i="5"/>
  <c r="E175" i="5"/>
  <c r="X175" i="5" s="1"/>
  <c r="V176" i="5"/>
  <c r="E176" i="5"/>
  <c r="X176" i="5" s="1"/>
  <c r="V177" i="5"/>
  <c r="E177" i="5"/>
  <c r="V178" i="5"/>
  <c r="E178" i="5"/>
  <c r="X178" i="5" s="1"/>
  <c r="V179" i="5"/>
  <c r="E179" i="5"/>
  <c r="X179" i="5" s="1"/>
  <c r="V180" i="5"/>
  <c r="E180" i="5"/>
  <c r="V181" i="5"/>
  <c r="E181" i="5"/>
  <c r="X181" i="5" s="1"/>
  <c r="V182" i="5"/>
  <c r="E182" i="5"/>
  <c r="X182" i="5" s="1"/>
  <c r="V183" i="5"/>
  <c r="E183" i="5"/>
  <c r="V184" i="5"/>
  <c r="E184" i="5"/>
  <c r="X184" i="5" s="1"/>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V196" i="5"/>
  <c r="E196" i="5"/>
  <c r="X196" i="5" s="1"/>
  <c r="V197" i="5"/>
  <c r="E197" i="5"/>
  <c r="X197" i="5" s="1"/>
  <c r="V198" i="5"/>
  <c r="E198" i="5"/>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V211" i="5"/>
  <c r="E211" i="5"/>
  <c r="X211" i="5" s="1"/>
  <c r="V212" i="5"/>
  <c r="E212" i="5"/>
  <c r="X212" i="5" s="1"/>
  <c r="V213" i="5"/>
  <c r="E213" i="5"/>
  <c r="V214" i="5"/>
  <c r="E214" i="5"/>
  <c r="X214" i="5" s="1"/>
  <c r="V215" i="5"/>
  <c r="E215" i="5"/>
  <c r="X215" i="5" s="1"/>
  <c r="V216" i="5"/>
  <c r="E216" i="5"/>
  <c r="V217" i="5"/>
  <c r="E217" i="5"/>
  <c r="X217" i="5" s="1"/>
  <c r="V218" i="5"/>
  <c r="E218" i="5"/>
  <c r="X218" i="5" s="1"/>
  <c r="V219" i="5"/>
  <c r="E219" i="5"/>
  <c r="V220" i="5"/>
  <c r="E220" i="5"/>
  <c r="X220" i="5" s="1"/>
  <c r="V221" i="5"/>
  <c r="E221" i="5"/>
  <c r="X221" i="5" s="1"/>
  <c r="V222" i="5"/>
  <c r="E222" i="5"/>
  <c r="V223" i="5"/>
  <c r="E223" i="5"/>
  <c r="X223" i="5" s="1"/>
  <c r="V224" i="5"/>
  <c r="E224" i="5"/>
  <c r="X224" i="5" s="1"/>
  <c r="V225" i="5"/>
  <c r="E225" i="5"/>
  <c r="V226" i="5"/>
  <c r="E226" i="5"/>
  <c r="X226" i="5" s="1"/>
  <c r="V227" i="5"/>
  <c r="E227" i="5"/>
  <c r="X227" i="5" s="1"/>
  <c r="V228" i="5"/>
  <c r="E228" i="5"/>
  <c r="V229" i="5"/>
  <c r="E229" i="5"/>
  <c r="X229" i="5" s="1"/>
  <c r="V230" i="5"/>
  <c r="E230" i="5"/>
  <c r="X230" i="5" s="1"/>
  <c r="V231" i="5"/>
  <c r="E231" i="5"/>
  <c r="V232" i="5"/>
  <c r="E232" i="5"/>
  <c r="X232" i="5" s="1"/>
  <c r="V233" i="5"/>
  <c r="E233" i="5"/>
  <c r="X233" i="5" s="1"/>
  <c r="V234" i="5"/>
  <c r="E234" i="5"/>
  <c r="V235" i="5"/>
  <c r="E235" i="5"/>
  <c r="X235" i="5" s="1"/>
  <c r="V236" i="5"/>
  <c r="E236" i="5"/>
  <c r="X236" i="5" s="1"/>
  <c r="V237" i="5"/>
  <c r="E237" i="5"/>
  <c r="V238" i="5"/>
  <c r="E238" i="5"/>
  <c r="X238" i="5" s="1"/>
  <c r="V239" i="5"/>
  <c r="E239" i="5"/>
  <c r="X239" i="5" s="1"/>
  <c r="V240" i="5"/>
  <c r="E240" i="5"/>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V256" i="5"/>
  <c r="E256" i="5"/>
  <c r="X256" i="5" s="1"/>
  <c r="V257" i="5"/>
  <c r="E257" i="5"/>
  <c r="X257" i="5" s="1"/>
  <c r="V258" i="5"/>
  <c r="E258" i="5"/>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V268" i="5"/>
  <c r="E268" i="5"/>
  <c r="X268" i="5" s="1"/>
  <c r="V269" i="5"/>
  <c r="E269" i="5"/>
  <c r="X269" i="5" s="1"/>
  <c r="V270" i="5"/>
  <c r="E270" i="5"/>
  <c r="V271" i="5"/>
  <c r="E271" i="5"/>
  <c r="X271" i="5" s="1"/>
  <c r="V272" i="5"/>
  <c r="E272" i="5"/>
  <c r="X272" i="5" s="1"/>
  <c r="V273" i="5"/>
  <c r="E273" i="5"/>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X290" i="5" s="1"/>
  <c r="V291" i="5"/>
  <c r="E291" i="5"/>
  <c r="V292" i="5"/>
  <c r="E292" i="5"/>
  <c r="X292" i="5" s="1"/>
  <c r="V293" i="5"/>
  <c r="E293" i="5"/>
  <c r="X293" i="5" s="1"/>
  <c r="V294" i="5"/>
  <c r="E294" i="5"/>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X313" i="5" s="1"/>
  <c r="V314" i="5"/>
  <c r="E314" i="5"/>
  <c r="X314" i="5" s="1"/>
  <c r="V315" i="5"/>
  <c r="E315" i="5"/>
  <c r="V316" i="5"/>
  <c r="E316" i="5"/>
  <c r="X316" i="5" s="1"/>
  <c r="V317" i="5"/>
  <c r="E317" i="5"/>
  <c r="X317" i="5" s="1"/>
  <c r="V318" i="5"/>
  <c r="E318" i="5"/>
  <c r="V319" i="5"/>
  <c r="E319" i="5"/>
  <c r="X319" i="5" s="1"/>
  <c r="V320" i="5"/>
  <c r="E320" i="5"/>
  <c r="X320" i="5" s="1"/>
  <c r="V321" i="5"/>
  <c r="E321" i="5"/>
  <c r="V322" i="5"/>
  <c r="E322" i="5"/>
  <c r="X322" i="5" s="1"/>
  <c r="V323" i="5"/>
  <c r="E323" i="5"/>
  <c r="X323" i="5" s="1"/>
  <c r="V324" i="5"/>
  <c r="E324" i="5"/>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V334" i="5"/>
  <c r="E334" i="5"/>
  <c r="X334" i="5" s="1"/>
  <c r="V335" i="5"/>
  <c r="E335" i="5"/>
  <c r="X335" i="5" s="1"/>
  <c r="V336" i="5"/>
  <c r="E336" i="5"/>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V352" i="5"/>
  <c r="E352" i="5"/>
  <c r="X352" i="5" s="1"/>
  <c r="V353" i="5"/>
  <c r="E353" i="5"/>
  <c r="X353" i="5" s="1"/>
  <c r="V354" i="5"/>
  <c r="E354" i="5"/>
  <c r="V355" i="5"/>
  <c r="E355" i="5"/>
  <c r="X355" i="5" s="1"/>
  <c r="V356" i="5"/>
  <c r="E356" i="5"/>
  <c r="X356" i="5" s="1"/>
  <c r="V357" i="5"/>
  <c r="E357" i="5"/>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V382" i="5"/>
  <c r="E382" i="5"/>
  <c r="X382" i="5" s="1"/>
  <c r="V383" i="5"/>
  <c r="E383" i="5"/>
  <c r="X383" i="5" s="1"/>
  <c r="V384" i="5"/>
  <c r="E384" i="5"/>
  <c r="V385" i="5"/>
  <c r="E385" i="5"/>
  <c r="X385" i="5" s="1"/>
  <c r="V386" i="5"/>
  <c r="E386" i="5"/>
  <c r="X386" i="5" s="1"/>
  <c r="V387" i="5"/>
  <c r="E387" i="5"/>
  <c r="V388" i="5"/>
  <c r="E388" i="5"/>
  <c r="X388" i="5" s="1"/>
  <c r="V389" i="5"/>
  <c r="E389" i="5"/>
  <c r="X389" i="5" s="1"/>
  <c r="V390" i="5"/>
  <c r="E390" i="5"/>
  <c r="V391" i="5"/>
  <c r="E391" i="5"/>
  <c r="X391" i="5" s="1"/>
  <c r="V392" i="5"/>
  <c r="E392" i="5"/>
  <c r="X392" i="5" s="1"/>
  <c r="V393" i="5"/>
  <c r="E393" i="5"/>
  <c r="V394" i="5"/>
  <c r="E394" i="5"/>
  <c r="X394" i="5" s="1"/>
  <c r="V395" i="5"/>
  <c r="E395" i="5"/>
  <c r="X395" i="5" s="1"/>
  <c r="V396" i="5"/>
  <c r="E396" i="5"/>
  <c r="V397" i="5"/>
  <c r="E397" i="5"/>
  <c r="X397" i="5" s="1"/>
  <c r="V398" i="5"/>
  <c r="E398" i="5"/>
  <c r="X398" i="5" s="1"/>
  <c r="V399" i="5"/>
  <c r="E399" i="5"/>
  <c r="V400" i="5"/>
  <c r="E400" i="5"/>
  <c r="X400" i="5" s="1"/>
  <c r="V401" i="5"/>
  <c r="E401" i="5"/>
  <c r="X401" i="5" s="1"/>
  <c r="V402" i="5"/>
  <c r="E402" i="5"/>
  <c r="V403" i="5"/>
  <c r="E403" i="5"/>
  <c r="X403" i="5" s="1"/>
  <c r="V404" i="5"/>
  <c r="E404" i="5"/>
  <c r="X404" i="5" s="1"/>
  <c r="V405" i="5"/>
  <c r="E405" i="5"/>
  <c r="V406" i="5"/>
  <c r="E406" i="5"/>
  <c r="X406" i="5" s="1"/>
  <c r="V407" i="5"/>
  <c r="E407" i="5"/>
  <c r="X407" i="5" s="1"/>
  <c r="V408" i="5"/>
  <c r="E408" i="5"/>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V418" i="5"/>
  <c r="E418" i="5"/>
  <c r="X418" i="5" s="1"/>
  <c r="V419" i="5"/>
  <c r="E419" i="5"/>
  <c r="X419" i="5" s="1"/>
  <c r="V420" i="5"/>
  <c r="E420" i="5"/>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V430" i="5"/>
  <c r="E430" i="5"/>
  <c r="X430" i="5" s="1"/>
  <c r="V431" i="5"/>
  <c r="E431" i="5"/>
  <c r="X431" i="5" s="1"/>
  <c r="V432" i="5"/>
  <c r="E432" i="5"/>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V442" i="5"/>
  <c r="E442" i="5"/>
  <c r="X442" i="5" s="1"/>
  <c r="V443" i="5"/>
  <c r="E443" i="5"/>
  <c r="X443" i="5" s="1"/>
  <c r="V444" i="5"/>
  <c r="E444" i="5"/>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V454" i="5"/>
  <c r="E454" i="5"/>
  <c r="X454" i="5" s="1"/>
  <c r="V455" i="5"/>
  <c r="E455" i="5"/>
  <c r="X455" i="5" s="1"/>
  <c r="V456" i="5"/>
  <c r="E456" i="5"/>
  <c r="V457" i="5"/>
  <c r="E457" i="5"/>
  <c r="X457" i="5" s="1"/>
  <c r="V458" i="5"/>
  <c r="E458" i="5"/>
  <c r="X458" i="5" s="1"/>
  <c r="V459" i="5"/>
  <c r="E459" i="5"/>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V469" i="5"/>
  <c r="E469" i="5"/>
  <c r="X469" i="5" s="1"/>
  <c r="V470" i="5"/>
  <c r="E470" i="5"/>
  <c r="X470" i="5" s="1"/>
  <c r="V471" i="5"/>
  <c r="E471" i="5"/>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V481" i="5"/>
  <c r="E481" i="5"/>
  <c r="X481" i="5" s="1"/>
  <c r="V482" i="5"/>
  <c r="E482" i="5"/>
  <c r="X482" i="5" s="1"/>
  <c r="V483" i="5"/>
  <c r="E483" i="5"/>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V493" i="5"/>
  <c r="E493" i="5"/>
  <c r="X493" i="5" s="1"/>
  <c r="V494" i="5"/>
  <c r="E494" i="5"/>
  <c r="X494" i="5" s="1"/>
  <c r="V495" i="5"/>
  <c r="E495" i="5"/>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V505" i="5"/>
  <c r="E505" i="5"/>
  <c r="X505" i="5" s="1"/>
  <c r="V506" i="5"/>
  <c r="E506" i="5"/>
  <c r="X506" i="5" s="1"/>
  <c r="V507" i="5"/>
  <c r="E507" i="5"/>
  <c r="V508" i="5"/>
  <c r="E508" i="5"/>
  <c r="X508" i="5" s="1"/>
  <c r="V509" i="5"/>
  <c r="E509" i="5"/>
  <c r="X509" i="5" s="1"/>
  <c r="V510" i="5"/>
  <c r="E510" i="5"/>
  <c r="V511" i="5"/>
  <c r="E511" i="5"/>
  <c r="X511" i="5" s="1"/>
  <c r="V512" i="5"/>
  <c r="E512" i="5"/>
  <c r="X512" i="5" s="1"/>
  <c r="V513" i="5"/>
  <c r="E513" i="5"/>
  <c r="V514" i="5"/>
  <c r="E514" i="5"/>
  <c r="X514" i="5" s="1"/>
  <c r="V515" i="5"/>
  <c r="E515" i="5"/>
  <c r="X515" i="5" s="1"/>
  <c r="V516" i="5"/>
  <c r="E516" i="5"/>
  <c r="V517" i="5"/>
  <c r="E517" i="5"/>
  <c r="X517" i="5" s="1"/>
  <c r="V518" i="5"/>
  <c r="E518" i="5"/>
  <c r="X518" i="5" s="1"/>
  <c r="V519" i="5"/>
  <c r="E519" i="5"/>
  <c r="V520" i="5"/>
  <c r="E520" i="5"/>
  <c r="X520" i="5" s="1"/>
  <c r="V521" i="5"/>
  <c r="E521" i="5"/>
  <c r="X521" i="5" s="1"/>
  <c r="V522" i="5"/>
  <c r="E522" i="5"/>
  <c r="V523" i="5"/>
  <c r="E523" i="5"/>
  <c r="X523" i="5" s="1"/>
  <c r="V524" i="5"/>
  <c r="E524" i="5"/>
  <c r="V525" i="5"/>
  <c r="E525" i="5"/>
  <c r="V526" i="5"/>
  <c r="E526" i="5"/>
  <c r="X526" i="5" s="1"/>
  <c r="V527" i="5"/>
  <c r="E527" i="5"/>
  <c r="X527" i="5" s="1"/>
  <c r="V528" i="5"/>
  <c r="E528" i="5"/>
  <c r="V529" i="5"/>
  <c r="E529" i="5"/>
  <c r="X529" i="5" s="1"/>
  <c r="V530" i="5"/>
  <c r="E530" i="5"/>
  <c r="X530" i="5" s="1"/>
  <c r="V531" i="5"/>
  <c r="E531" i="5"/>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V541" i="5"/>
  <c r="E541" i="5"/>
  <c r="X541" i="5" s="1"/>
  <c r="V542" i="5"/>
  <c r="E542" i="5"/>
  <c r="X542" i="5" s="1"/>
  <c r="V543" i="5"/>
  <c r="E543" i="5"/>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V553" i="5"/>
  <c r="E553" i="5"/>
  <c r="X553" i="5" s="1"/>
  <c r="V554" i="5"/>
  <c r="E554" i="5"/>
  <c r="X554" i="5" s="1"/>
  <c r="V555" i="5"/>
  <c r="E555" i="5"/>
  <c r="V556" i="5"/>
  <c r="E556" i="5"/>
  <c r="X556" i="5" s="1"/>
  <c r="V557" i="5"/>
  <c r="E557" i="5"/>
  <c r="X557" i="5" s="1"/>
  <c r="V558" i="5"/>
  <c r="E558" i="5"/>
  <c r="V559" i="5"/>
  <c r="E559" i="5"/>
  <c r="X559" i="5" s="1"/>
  <c r="V560" i="5"/>
  <c r="E560" i="5"/>
  <c r="X560" i="5" s="1"/>
  <c r="V561" i="5"/>
  <c r="E561" i="5"/>
  <c r="V562" i="5"/>
  <c r="E562" i="5"/>
  <c r="X562" i="5" s="1"/>
  <c r="V563" i="5"/>
  <c r="E563" i="5"/>
  <c r="X563" i="5" s="1"/>
  <c r="V564" i="5"/>
  <c r="E564" i="5"/>
  <c r="V565" i="5"/>
  <c r="E565" i="5"/>
  <c r="X565" i="5" s="1"/>
  <c r="V566" i="5"/>
  <c r="E566" i="5"/>
  <c r="X566" i="5" s="1"/>
  <c r="V567" i="5"/>
  <c r="E567" i="5"/>
  <c r="V568" i="5"/>
  <c r="E568" i="5"/>
  <c r="X568" i="5" s="1"/>
  <c r="V569" i="5"/>
  <c r="E569" i="5"/>
  <c r="X569" i="5" s="1"/>
  <c r="V570" i="5"/>
  <c r="E570" i="5"/>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V607" i="5"/>
  <c r="E607" i="5"/>
  <c r="X607" i="5" s="1"/>
  <c r="V608" i="5"/>
  <c r="E608" i="5"/>
  <c r="X608" i="5" s="1"/>
  <c r="V609" i="5"/>
  <c r="E609" i="5"/>
  <c r="V610" i="5"/>
  <c r="E610" i="5"/>
  <c r="X610" i="5" s="1"/>
  <c r="V611" i="5"/>
  <c r="E611" i="5"/>
  <c r="X611" i="5" s="1"/>
  <c r="V612" i="5"/>
  <c r="E612" i="5"/>
  <c r="V613" i="5"/>
  <c r="E613" i="5"/>
  <c r="X613" i="5" s="1"/>
  <c r="V614" i="5"/>
  <c r="E614" i="5"/>
  <c r="X614" i="5" s="1"/>
  <c r="V615" i="5"/>
  <c r="E615" i="5"/>
  <c r="V616" i="5"/>
  <c r="E616" i="5"/>
  <c r="X616" i="5" s="1"/>
  <c r="V617" i="5"/>
  <c r="E617" i="5"/>
  <c r="X617" i="5" s="1"/>
  <c r="V618" i="5"/>
  <c r="E618" i="5"/>
  <c r="V619" i="5"/>
  <c r="E619" i="5"/>
  <c r="X619" i="5" s="1"/>
  <c r="V620" i="5"/>
  <c r="E620" i="5"/>
  <c r="X620" i="5" s="1"/>
  <c r="V621" i="5"/>
  <c r="E621" i="5"/>
  <c r="V622" i="5"/>
  <c r="E622" i="5"/>
  <c r="X622" i="5" s="1"/>
  <c r="V623" i="5"/>
  <c r="E623" i="5"/>
  <c r="X623" i="5" s="1"/>
  <c r="V624" i="5"/>
  <c r="E624" i="5"/>
  <c r="V625" i="5"/>
  <c r="E625" i="5"/>
  <c r="X625" i="5" s="1"/>
  <c r="V626" i="5"/>
  <c r="E626" i="5"/>
  <c r="X626" i="5" s="1"/>
  <c r="V627" i="5"/>
  <c r="E627" i="5"/>
  <c r="V628" i="5"/>
  <c r="E628" i="5"/>
  <c r="X628" i="5" s="1"/>
  <c r="V629" i="5"/>
  <c r="E629" i="5"/>
  <c r="X629" i="5" s="1"/>
  <c r="V630" i="5"/>
  <c r="E630" i="5"/>
  <c r="V631" i="5"/>
  <c r="E631" i="5"/>
  <c r="X631" i="5" s="1"/>
  <c r="V632" i="5"/>
  <c r="E632" i="5"/>
  <c r="X632" i="5" s="1"/>
  <c r="V633" i="5"/>
  <c r="E633" i="5"/>
  <c r="V634" i="5"/>
  <c r="E634" i="5"/>
  <c r="X634" i="5" s="1"/>
  <c r="V635" i="5"/>
  <c r="E635" i="5"/>
  <c r="X635" i="5" s="1"/>
  <c r="V636" i="5"/>
  <c r="E636" i="5"/>
  <c r="V637" i="5"/>
  <c r="E637" i="5"/>
  <c r="X637" i="5" s="1"/>
  <c r="V638" i="5"/>
  <c r="E638" i="5"/>
  <c r="X638" i="5" s="1"/>
  <c r="V639" i="5"/>
  <c r="E639" i="5"/>
  <c r="V640" i="5"/>
  <c r="E640" i="5"/>
  <c r="X640" i="5" s="1"/>
  <c r="V641" i="5"/>
  <c r="E641" i="5"/>
  <c r="X641" i="5" s="1"/>
  <c r="V642" i="5"/>
  <c r="E642" i="5"/>
  <c r="V643" i="5"/>
  <c r="E643" i="5"/>
  <c r="X643" i="5" s="1"/>
  <c r="V644" i="5"/>
  <c r="E644" i="5"/>
  <c r="X644" i="5" s="1"/>
  <c r="V645" i="5"/>
  <c r="E645" i="5"/>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V655" i="5"/>
  <c r="E655" i="5"/>
  <c r="X655" i="5" s="1"/>
  <c r="V656" i="5"/>
  <c r="E656" i="5"/>
  <c r="X656" i="5" s="1"/>
  <c r="V657" i="5"/>
  <c r="E657" i="5"/>
  <c r="V658" i="5"/>
  <c r="E658" i="5"/>
  <c r="X658" i="5" s="1"/>
  <c r="V659" i="5"/>
  <c r="E659" i="5"/>
  <c r="X659" i="5" s="1"/>
  <c r="V660" i="5"/>
  <c r="E660" i="5"/>
  <c r="V661" i="5"/>
  <c r="E661" i="5"/>
  <c r="X661" i="5" s="1"/>
  <c r="V662" i="5"/>
  <c r="E662" i="5"/>
  <c r="X662" i="5" s="1"/>
  <c r="V663" i="5"/>
  <c r="E663" i="5"/>
  <c r="V664" i="5"/>
  <c r="E664" i="5"/>
  <c r="X664" i="5" s="1"/>
  <c r="V665" i="5"/>
  <c r="E665" i="5"/>
  <c r="X665" i="5" s="1"/>
  <c r="V666" i="5"/>
  <c r="E666" i="5"/>
  <c r="V667" i="5"/>
  <c r="E667" i="5"/>
  <c r="X667" i="5" s="1"/>
  <c r="V668" i="5"/>
  <c r="E668" i="5"/>
  <c r="X668" i="5" s="1"/>
  <c r="V669" i="5"/>
  <c r="E669" i="5"/>
  <c r="V670" i="5"/>
  <c r="E670" i="5"/>
  <c r="X670" i="5" s="1"/>
  <c r="V671" i="5"/>
  <c r="E671" i="5"/>
  <c r="X671" i="5" s="1"/>
  <c r="V672" i="5"/>
  <c r="E672" i="5"/>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V703" i="5"/>
  <c r="E703" i="5"/>
  <c r="X703" i="5" s="1"/>
  <c r="V704" i="5"/>
  <c r="E704" i="5"/>
  <c r="X704" i="5" s="1"/>
  <c r="V705" i="5"/>
  <c r="E705" i="5"/>
  <c r="V706" i="5"/>
  <c r="E706" i="5"/>
  <c r="X706" i="5" s="1"/>
  <c r="V707" i="5"/>
  <c r="E707" i="5"/>
  <c r="X707" i="5" s="1"/>
  <c r="V708" i="5"/>
  <c r="E708" i="5"/>
  <c r="V709" i="5"/>
  <c r="E709" i="5"/>
  <c r="X709" i="5" s="1"/>
  <c r="V710" i="5"/>
  <c r="E710" i="5"/>
  <c r="X710" i="5" s="1"/>
  <c r="V711" i="5"/>
  <c r="E711" i="5"/>
  <c r="V712" i="5"/>
  <c r="E712" i="5"/>
  <c r="X712" i="5" s="1"/>
  <c r="V713" i="5"/>
  <c r="E713" i="5"/>
  <c r="X713" i="5" s="1"/>
  <c r="V714" i="5"/>
  <c r="E714" i="5"/>
  <c r="V715" i="5"/>
  <c r="E715" i="5"/>
  <c r="X715" i="5" s="1"/>
  <c r="V716" i="5"/>
  <c r="E716" i="5"/>
  <c r="X716" i="5" s="1"/>
  <c r="V717" i="5"/>
  <c r="E717" i="5"/>
  <c r="V718" i="5"/>
  <c r="E718" i="5"/>
  <c r="X718" i="5" s="1"/>
  <c r="V719" i="5"/>
  <c r="E719" i="5"/>
  <c r="X719" i="5" s="1"/>
  <c r="V720" i="5"/>
  <c r="E720" i="5"/>
  <c r="V721" i="5"/>
  <c r="E721" i="5"/>
  <c r="X721" i="5" s="1"/>
  <c r="V722" i="5"/>
  <c r="E722" i="5"/>
  <c r="X722" i="5" s="1"/>
  <c r="V723" i="5"/>
  <c r="E723" i="5"/>
  <c r="V724" i="5"/>
  <c r="E724" i="5"/>
  <c r="X724" i="5" s="1"/>
  <c r="V725" i="5"/>
  <c r="E725" i="5"/>
  <c r="X725" i="5" s="1"/>
  <c r="V726" i="5"/>
  <c r="E726" i="5"/>
  <c r="V727" i="5"/>
  <c r="E727" i="5"/>
  <c r="X727" i="5" s="1"/>
  <c r="V728" i="5"/>
  <c r="E728" i="5"/>
  <c r="X728" i="5" s="1"/>
  <c r="V729" i="5"/>
  <c r="E729" i="5"/>
  <c r="V730" i="5"/>
  <c r="E730" i="5"/>
  <c r="X730" i="5" s="1"/>
  <c r="V731" i="5"/>
  <c r="E731" i="5"/>
  <c r="X731" i="5" s="1"/>
  <c r="V732" i="5"/>
  <c r="E732" i="5"/>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V742" i="5"/>
  <c r="E742" i="5"/>
  <c r="X742" i="5" s="1"/>
  <c r="V743" i="5"/>
  <c r="E743" i="5"/>
  <c r="X743" i="5" s="1"/>
  <c r="V744" i="5"/>
  <c r="E744" i="5"/>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V754" i="5"/>
  <c r="E754" i="5"/>
  <c r="X754" i="5" s="1"/>
  <c r="V755" i="5"/>
  <c r="E755" i="5"/>
  <c r="X755" i="5" s="1"/>
  <c r="V756" i="5"/>
  <c r="E756" i="5"/>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V766" i="5"/>
  <c r="E766" i="5"/>
  <c r="X766" i="5" s="1"/>
  <c r="V767" i="5"/>
  <c r="E767" i="5"/>
  <c r="X767" i="5" s="1"/>
  <c r="V768" i="5"/>
  <c r="E768" i="5"/>
  <c r="V769" i="5"/>
  <c r="E769" i="5"/>
  <c r="X769" i="5" s="1"/>
  <c r="V770" i="5"/>
  <c r="E770" i="5"/>
  <c r="X770" i="5" s="1"/>
  <c r="V771" i="5"/>
  <c r="E771" i="5"/>
  <c r="V772" i="5"/>
  <c r="E772" i="5"/>
  <c r="X772" i="5" s="1"/>
  <c r="V773" i="5"/>
  <c r="E773" i="5"/>
  <c r="X773" i="5" s="1"/>
  <c r="V774" i="5"/>
  <c r="E774" i="5"/>
  <c r="V775" i="5"/>
  <c r="E775" i="5"/>
  <c r="X775" i="5" s="1"/>
  <c r="V776" i="5"/>
  <c r="E776" i="5"/>
  <c r="X776" i="5" s="1"/>
  <c r="V777" i="5"/>
  <c r="E777" i="5"/>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X796" i="5" s="1"/>
  <c r="V797" i="5"/>
  <c r="E797" i="5"/>
  <c r="X797" i="5" s="1"/>
  <c r="V798" i="5"/>
  <c r="E798" i="5"/>
  <c r="V799" i="5"/>
  <c r="E799" i="5"/>
  <c r="X799" i="5" s="1"/>
  <c r="V800" i="5"/>
  <c r="E800" i="5"/>
  <c r="X800" i="5" s="1"/>
  <c r="V801" i="5"/>
  <c r="E801" i="5"/>
  <c r="V802" i="5"/>
  <c r="E802" i="5"/>
  <c r="X802" i="5" s="1"/>
  <c r="V803" i="5"/>
  <c r="E803" i="5"/>
  <c r="X803" i="5" s="1"/>
  <c r="V804" i="5"/>
  <c r="E804" i="5"/>
  <c r="V805" i="5"/>
  <c r="E805" i="5"/>
  <c r="X805" i="5" s="1"/>
  <c r="V806" i="5"/>
  <c r="E806" i="5"/>
  <c r="X806" i="5" s="1"/>
  <c r="V807" i="5"/>
  <c r="E807" i="5"/>
  <c r="V808" i="5"/>
  <c r="E808" i="5"/>
  <c r="X808" i="5" s="1"/>
  <c r="V809" i="5"/>
  <c r="E809" i="5"/>
  <c r="X809" i="5" s="1"/>
  <c r="V810" i="5"/>
  <c r="E810" i="5"/>
  <c r="V811" i="5"/>
  <c r="E811" i="5"/>
  <c r="X811" i="5" s="1"/>
  <c r="V812" i="5"/>
  <c r="E812" i="5"/>
  <c r="X812" i="5" s="1"/>
  <c r="V813" i="5"/>
  <c r="E813" i="5"/>
  <c r="V814" i="5"/>
  <c r="E814" i="5"/>
  <c r="X814" i="5" s="1"/>
  <c r="V815" i="5"/>
  <c r="E815" i="5"/>
  <c r="X815" i="5" s="1"/>
  <c r="V816" i="5"/>
  <c r="E816" i="5"/>
  <c r="V817" i="5"/>
  <c r="E817" i="5"/>
  <c r="X817" i="5" s="1"/>
  <c r="V818" i="5"/>
  <c r="E818" i="5"/>
  <c r="X818" i="5" s="1"/>
  <c r="V819" i="5"/>
  <c r="E819" i="5"/>
  <c r="V820" i="5"/>
  <c r="E820" i="5"/>
  <c r="X820" i="5" s="1"/>
  <c r="V821" i="5"/>
  <c r="E821" i="5"/>
  <c r="X821" i="5" s="1"/>
  <c r="V822" i="5"/>
  <c r="E822" i="5"/>
  <c r="V823" i="5"/>
  <c r="E823" i="5"/>
  <c r="X823" i="5" s="1"/>
  <c r="V824" i="5"/>
  <c r="E824" i="5"/>
  <c r="X824" i="5" s="1"/>
  <c r="V825" i="5"/>
  <c r="E825" i="5"/>
  <c r="V826" i="5"/>
  <c r="E826" i="5"/>
  <c r="X826" i="5" s="1"/>
  <c r="V827" i="5"/>
  <c r="E827" i="5"/>
  <c r="X827" i="5" s="1"/>
  <c r="V828" i="5"/>
  <c r="E828" i="5"/>
  <c r="V829" i="5"/>
  <c r="E829" i="5"/>
  <c r="X829" i="5" s="1"/>
  <c r="V830" i="5"/>
  <c r="E830" i="5"/>
  <c r="X830" i="5" s="1"/>
  <c r="V831" i="5"/>
  <c r="E831" i="5"/>
  <c r="V832" i="5"/>
  <c r="E832" i="5"/>
  <c r="X832" i="5" s="1"/>
  <c r="V833" i="5"/>
  <c r="E833" i="5"/>
  <c r="X833" i="5" s="1"/>
  <c r="V834" i="5"/>
  <c r="E834" i="5"/>
  <c r="V835" i="5"/>
  <c r="E835" i="5"/>
  <c r="X835" i="5" s="1"/>
  <c r="V836" i="5"/>
  <c r="E836" i="5"/>
  <c r="X836" i="5" s="1"/>
  <c r="V837" i="5"/>
  <c r="E837" i="5"/>
  <c r="V838" i="5"/>
  <c r="E838" i="5"/>
  <c r="X838" i="5" s="1"/>
  <c r="V839" i="5"/>
  <c r="E839" i="5"/>
  <c r="X839" i="5" s="1"/>
  <c r="V840" i="5"/>
  <c r="E840" i="5"/>
  <c r="V841" i="5"/>
  <c r="E841" i="5"/>
  <c r="X841" i="5" s="1"/>
  <c r="V842" i="5"/>
  <c r="E842" i="5"/>
  <c r="X842" i="5" s="1"/>
  <c r="V843" i="5"/>
  <c r="E843" i="5"/>
  <c r="V844" i="5"/>
  <c r="E844" i="5"/>
  <c r="X844" i="5" s="1"/>
  <c r="V845" i="5"/>
  <c r="E845" i="5"/>
  <c r="X845" i="5" s="1"/>
  <c r="V846" i="5"/>
  <c r="E846" i="5"/>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V856" i="5"/>
  <c r="E856" i="5"/>
  <c r="X856" i="5" s="1"/>
  <c r="V857" i="5"/>
  <c r="E857" i="5"/>
  <c r="X857" i="5" s="1"/>
  <c r="V858" i="5"/>
  <c r="E858" i="5"/>
  <c r="V859" i="5"/>
  <c r="E859" i="5"/>
  <c r="X859" i="5" s="1"/>
  <c r="V860" i="5"/>
  <c r="E860" i="5"/>
  <c r="X860" i="5" s="1"/>
  <c r="V861" i="5"/>
  <c r="E861" i="5"/>
  <c r="V862" i="5"/>
  <c r="E862" i="5"/>
  <c r="X862" i="5" s="1"/>
  <c r="V863" i="5"/>
  <c r="E863" i="5"/>
  <c r="X863" i="5" s="1"/>
  <c r="V864" i="5"/>
  <c r="E864" i="5"/>
  <c r="V865" i="5"/>
  <c r="E865" i="5"/>
  <c r="X865" i="5" s="1"/>
  <c r="V866" i="5"/>
  <c r="E866" i="5"/>
  <c r="X866" i="5" s="1"/>
  <c r="V867" i="5"/>
  <c r="E867" i="5"/>
  <c r="V868" i="5"/>
  <c r="E868" i="5"/>
  <c r="X868" i="5" s="1"/>
  <c r="V869" i="5"/>
  <c r="E869" i="5"/>
  <c r="X869" i="5" s="1"/>
  <c r="V870" i="5"/>
  <c r="E870" i="5"/>
  <c r="V871" i="5"/>
  <c r="E871" i="5"/>
  <c r="X871" i="5" s="1"/>
  <c r="V872" i="5"/>
  <c r="E872" i="5"/>
  <c r="X872" i="5" s="1"/>
  <c r="V873" i="5"/>
  <c r="E873" i="5"/>
  <c r="V874" i="5"/>
  <c r="E874" i="5"/>
  <c r="X874" i="5" s="1"/>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V889" i="5"/>
  <c r="E889" i="5"/>
  <c r="X889" i="5" s="1"/>
  <c r="V890" i="5"/>
  <c r="E890" i="5"/>
  <c r="X890" i="5" s="1"/>
  <c r="V891" i="5"/>
  <c r="E891" i="5"/>
  <c r="V892" i="5"/>
  <c r="E892" i="5"/>
  <c r="X892" i="5" s="1"/>
  <c r="V893" i="5"/>
  <c r="E893" i="5"/>
  <c r="X893" i="5" s="1"/>
  <c r="V894" i="5"/>
  <c r="E894" i="5"/>
  <c r="V895" i="5"/>
  <c r="E895" i="5"/>
  <c r="X895" i="5" s="1"/>
  <c r="V896" i="5"/>
  <c r="E896" i="5"/>
  <c r="X896" i="5" s="1"/>
  <c r="V897" i="5"/>
  <c r="E897" i="5"/>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V907" i="5"/>
  <c r="E907" i="5"/>
  <c r="X907" i="5" s="1"/>
  <c r="V908" i="5"/>
  <c r="E908" i="5"/>
  <c r="X908" i="5" s="1"/>
  <c r="V909" i="5"/>
  <c r="E909" i="5"/>
  <c r="V910" i="5"/>
  <c r="E910" i="5"/>
  <c r="X910" i="5" s="1"/>
  <c r="V911" i="5"/>
  <c r="E911" i="5"/>
  <c r="X911" i="5" s="1"/>
  <c r="V912" i="5"/>
  <c r="E912" i="5"/>
  <c r="V913" i="5"/>
  <c r="E913" i="5"/>
  <c r="X913" i="5" s="1"/>
  <c r="V914" i="5"/>
  <c r="E914" i="5"/>
  <c r="X914" i="5" s="1"/>
  <c r="V915" i="5"/>
  <c r="E915" i="5"/>
  <c r="V916" i="5"/>
  <c r="E916" i="5"/>
  <c r="X916" i="5" s="1"/>
  <c r="V917" i="5"/>
  <c r="E917" i="5"/>
  <c r="X917" i="5" s="1"/>
  <c r="V918" i="5"/>
  <c r="E918" i="5"/>
  <c r="V919" i="5"/>
  <c r="E919" i="5"/>
  <c r="X919" i="5" s="1"/>
  <c r="V920" i="5"/>
  <c r="E920" i="5"/>
  <c r="X920" i="5" s="1"/>
  <c r="V921" i="5"/>
  <c r="E921" i="5"/>
  <c r="V922" i="5"/>
  <c r="E922" i="5"/>
  <c r="X922" i="5" s="1"/>
  <c r="V923" i="5"/>
  <c r="E923" i="5"/>
  <c r="X923" i="5" s="1"/>
  <c r="V924" i="5"/>
  <c r="E924" i="5"/>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V946" i="5"/>
  <c r="E946" i="5"/>
  <c r="X946" i="5" s="1"/>
  <c r="V947" i="5"/>
  <c r="E947" i="5"/>
  <c r="X947" i="5" s="1"/>
  <c r="V948" i="5"/>
  <c r="E948" i="5"/>
  <c r="V949" i="5"/>
  <c r="E949" i="5"/>
  <c r="X949" i="5" s="1"/>
  <c r="V950" i="5"/>
  <c r="E950" i="5"/>
  <c r="X950" i="5" s="1"/>
  <c r="V951" i="5"/>
  <c r="E951" i="5"/>
  <c r="V952" i="5"/>
  <c r="E952" i="5"/>
  <c r="X952" i="5" s="1"/>
  <c r="V953" i="5"/>
  <c r="E953" i="5"/>
  <c r="X953" i="5" s="1"/>
  <c r="V954" i="5"/>
  <c r="E954" i="5"/>
  <c r="V955" i="5"/>
  <c r="E955" i="5"/>
  <c r="X955" i="5" s="1"/>
  <c r="V956" i="5"/>
  <c r="E956" i="5"/>
  <c r="X956" i="5" s="1"/>
  <c r="V957" i="5"/>
  <c r="E957" i="5"/>
  <c r="V958" i="5"/>
  <c r="E958" i="5"/>
  <c r="X958" i="5" s="1"/>
  <c r="V959" i="5"/>
  <c r="E959" i="5"/>
  <c r="X959" i="5" s="1"/>
  <c r="V960" i="5"/>
  <c r="E960" i="5"/>
  <c r="V961" i="5"/>
  <c r="E961" i="5"/>
  <c r="X961" i="5" s="1"/>
  <c r="V962" i="5"/>
  <c r="E962" i="5"/>
  <c r="X962" i="5" s="1"/>
  <c r="V963" i="5"/>
  <c r="E963" i="5"/>
  <c r="V964" i="5"/>
  <c r="E964" i="5"/>
  <c r="X964" i="5" s="1"/>
  <c r="V965" i="5"/>
  <c r="E965" i="5"/>
  <c r="X965" i="5" s="1"/>
  <c r="V966" i="5"/>
  <c r="E966" i="5"/>
  <c r="V967" i="5"/>
  <c r="E967" i="5"/>
  <c r="X967" i="5" s="1"/>
  <c r="V968" i="5"/>
  <c r="E968" i="5"/>
  <c r="X968" i="5" s="1"/>
  <c r="V969" i="5"/>
  <c r="E969" i="5"/>
  <c r="V970" i="5"/>
  <c r="E970" i="5"/>
  <c r="X970" i="5" s="1"/>
  <c r="V971" i="5"/>
  <c r="E971" i="5"/>
  <c r="X971" i="5" s="1"/>
  <c r="V972" i="5"/>
  <c r="E972" i="5"/>
  <c r="V973" i="5"/>
  <c r="E973" i="5"/>
  <c r="X973" i="5" s="1"/>
  <c r="V974" i="5"/>
  <c r="E974" i="5"/>
  <c r="X974" i="5" s="1"/>
  <c r="V975" i="5"/>
  <c r="E975" i="5"/>
  <c r="V976" i="5"/>
  <c r="E976" i="5"/>
  <c r="X976" i="5" s="1"/>
  <c r="V977" i="5"/>
  <c r="E977" i="5"/>
  <c r="X977" i="5" s="1"/>
  <c r="V978" i="5"/>
  <c r="E978" i="5"/>
  <c r="V979" i="5"/>
  <c r="E979" i="5"/>
  <c r="X979" i="5" s="1"/>
  <c r="V980" i="5"/>
  <c r="E980" i="5"/>
  <c r="X980" i="5" s="1"/>
  <c r="V981" i="5"/>
  <c r="E981" i="5"/>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V991" i="5"/>
  <c r="E991" i="5"/>
  <c r="X991" i="5" s="1"/>
  <c r="V992" i="5"/>
  <c r="E992" i="5"/>
  <c r="X992" i="5" s="1"/>
  <c r="V993" i="5"/>
  <c r="E993" i="5"/>
  <c r="V994" i="5"/>
  <c r="E994" i="5"/>
  <c r="X994" i="5" s="1"/>
  <c r="V995" i="5"/>
  <c r="E995" i="5"/>
  <c r="X995" i="5" s="1"/>
  <c r="V996" i="5"/>
  <c r="E996" i="5"/>
  <c r="V997" i="5"/>
  <c r="E997" i="5"/>
  <c r="X997" i="5" s="1"/>
  <c r="V998" i="5"/>
  <c r="E998" i="5"/>
  <c r="X998" i="5" s="1"/>
  <c r="V999" i="5"/>
  <c r="E999" i="5"/>
  <c r="V1000" i="5"/>
  <c r="E1000" i="5"/>
  <c r="X1000" i="5" s="1"/>
  <c r="V1001" i="5"/>
  <c r="E1001" i="5"/>
  <c r="X1001" i="5" s="1"/>
  <c r="V1002" i="5"/>
  <c r="E1002" i="5"/>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V1012" i="5"/>
  <c r="E1012" i="5"/>
  <c r="X1012" i="5" s="1"/>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V1024" i="5"/>
  <c r="E1024" i="5"/>
  <c r="X1024" i="5" s="1"/>
  <c r="V1025" i="5"/>
  <c r="E1025" i="5"/>
  <c r="X1025" i="5" s="1"/>
  <c r="V1026" i="5"/>
  <c r="E1026" i="5"/>
  <c r="V1027" i="5"/>
  <c r="E1027" i="5"/>
  <c r="X1027" i="5" s="1"/>
  <c r="V1028" i="5"/>
  <c r="E1028" i="5"/>
  <c r="X1028" i="5" s="1"/>
  <c r="V1029" i="5"/>
  <c r="E1029" i="5"/>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V1039" i="5"/>
  <c r="E1039" i="5"/>
  <c r="X1039" i="5" s="1"/>
  <c r="V1040" i="5"/>
  <c r="E1040" i="5"/>
  <c r="X1040" i="5" s="1"/>
  <c r="V1041" i="5"/>
  <c r="E1041" i="5"/>
  <c r="V1042" i="5"/>
  <c r="E1042" i="5"/>
  <c r="X1042" i="5" s="1"/>
  <c r="V1043" i="5"/>
  <c r="E1043" i="5"/>
  <c r="X1043" i="5" s="1"/>
  <c r="V1044" i="5"/>
  <c r="E1044" i="5"/>
  <c r="V1045" i="5"/>
  <c r="E1045" i="5"/>
  <c r="X1045" i="5" s="1"/>
  <c r="V1046" i="5"/>
  <c r="E1046" i="5"/>
  <c r="X1046" i="5" s="1"/>
  <c r="V1047" i="5"/>
  <c r="E1047" i="5"/>
  <c r="V1048" i="5"/>
  <c r="E1048" i="5"/>
  <c r="X1048" i="5" s="1"/>
  <c r="V1049" i="5"/>
  <c r="E1049" i="5"/>
  <c r="X1049" i="5" s="1"/>
  <c r="V1050" i="5"/>
  <c r="E1050" i="5"/>
  <c r="V1051" i="5"/>
  <c r="E1051" i="5"/>
  <c r="X1051" i="5" s="1"/>
  <c r="V1052" i="5"/>
  <c r="E1052" i="5"/>
  <c r="X1052" i="5" s="1"/>
  <c r="V1053" i="5"/>
  <c r="E1053" i="5"/>
  <c r="V1054" i="5"/>
  <c r="E1054" i="5"/>
  <c r="X1054" i="5" s="1"/>
  <c r="V1055" i="5"/>
  <c r="E1055" i="5"/>
  <c r="X1055" i="5" s="1"/>
  <c r="V1056" i="5"/>
  <c r="E1056" i="5"/>
  <c r="V1057" i="5"/>
  <c r="E1057" i="5"/>
  <c r="X1057" i="5" s="1"/>
  <c r="V1058" i="5"/>
  <c r="E1058" i="5"/>
  <c r="X1058" i="5" s="1"/>
  <c r="V1059" i="5"/>
  <c r="E1059" i="5"/>
  <c r="V1060" i="5"/>
  <c r="E1060" i="5"/>
  <c r="X1060" i="5" s="1"/>
  <c r="V1061" i="5"/>
  <c r="E1061" i="5"/>
  <c r="X1061" i="5" s="1"/>
  <c r="V1062" i="5"/>
  <c r="E1062" i="5"/>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V1078" i="5"/>
  <c r="E1078" i="5"/>
  <c r="X1078" i="5" s="1"/>
  <c r="V1079" i="5"/>
  <c r="E1079" i="5"/>
  <c r="X1079" i="5" s="1"/>
  <c r="V1080" i="5"/>
  <c r="E1080" i="5"/>
  <c r="V1081" i="5"/>
  <c r="E1081" i="5"/>
  <c r="X1081" i="5" s="1"/>
  <c r="V1082" i="5"/>
  <c r="E1082" i="5"/>
  <c r="X1082" i="5" s="1"/>
  <c r="V1083" i="5"/>
  <c r="E1083" i="5"/>
  <c r="V1084" i="5"/>
  <c r="E1084" i="5"/>
  <c r="X1084" i="5" s="1"/>
  <c r="V1085" i="5"/>
  <c r="E1085" i="5"/>
  <c r="X1085" i="5" s="1"/>
  <c r="V1086" i="5"/>
  <c r="E1086" i="5"/>
  <c r="V1087" i="5"/>
  <c r="E1087" i="5"/>
  <c r="X1087" i="5" s="1"/>
  <c r="V1088" i="5"/>
  <c r="E1088" i="5"/>
  <c r="X1088" i="5" s="1"/>
  <c r="V1089" i="5"/>
  <c r="E1089" i="5"/>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V1099" i="5"/>
  <c r="E1099" i="5"/>
  <c r="X1099" i="5" s="1"/>
  <c r="V1100" i="5"/>
  <c r="E1100" i="5"/>
  <c r="X1100" i="5" s="1"/>
  <c r="V1101" i="5"/>
  <c r="E1101" i="5"/>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V1120" i="5"/>
  <c r="E1120" i="5"/>
  <c r="X1120" i="5" s="1"/>
  <c r="V1121" i="5"/>
  <c r="E1121" i="5"/>
  <c r="X1121" i="5" s="1"/>
  <c r="V1122" i="5"/>
  <c r="E1122" i="5"/>
  <c r="V1123" i="5"/>
  <c r="E1123" i="5"/>
  <c r="X1123" i="5" s="1"/>
  <c r="V1124" i="5"/>
  <c r="E1124" i="5"/>
  <c r="X1124" i="5" s="1"/>
  <c r="V1125" i="5"/>
  <c r="E1125" i="5"/>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V1144" i="5"/>
  <c r="E1144" i="5"/>
  <c r="X1144" i="5" s="1"/>
  <c r="V1145" i="5"/>
  <c r="E1145" i="5"/>
  <c r="X1145" i="5" s="1"/>
  <c r="V1146" i="5"/>
  <c r="E1146" i="5"/>
  <c r="V1147" i="5"/>
  <c r="E1147" i="5"/>
  <c r="X1147" i="5" s="1"/>
  <c r="V1148" i="5"/>
  <c r="E1148" i="5"/>
  <c r="X1148" i="5" s="1"/>
  <c r="V1149" i="5"/>
  <c r="E1149" i="5"/>
  <c r="V1150" i="5"/>
  <c r="E1150" i="5"/>
  <c r="X1150" i="5" s="1"/>
  <c r="V1151" i="5"/>
  <c r="E1151" i="5"/>
  <c r="X1151" i="5" s="1"/>
  <c r="V1152" i="5"/>
  <c r="E1152" i="5"/>
  <c r="V1153" i="5"/>
  <c r="E1153" i="5"/>
  <c r="X1153" i="5" s="1"/>
  <c r="V1154" i="5"/>
  <c r="E1154" i="5"/>
  <c r="X1154" i="5" s="1"/>
  <c r="V1155" i="5"/>
  <c r="E1155" i="5"/>
  <c r="V1156" i="5"/>
  <c r="E1156" i="5"/>
  <c r="X1156" i="5" s="1"/>
  <c r="V1157" i="5"/>
  <c r="E1157" i="5"/>
  <c r="X1157" i="5" s="1"/>
  <c r="V1158" i="5"/>
  <c r="E1158" i="5"/>
  <c r="V1159" i="5"/>
  <c r="E1159" i="5"/>
  <c r="X1159" i="5" s="1"/>
  <c r="V1160" i="5"/>
  <c r="E1160" i="5"/>
  <c r="X1160" i="5" s="1"/>
  <c r="V1161" i="5"/>
  <c r="E1161" i="5"/>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V1174" i="5"/>
  <c r="E1174" i="5"/>
  <c r="X1174" i="5" s="1"/>
  <c r="V1175" i="5"/>
  <c r="E1175" i="5"/>
  <c r="X1175" i="5" s="1"/>
  <c r="V1176" i="5"/>
  <c r="E1176" i="5"/>
  <c r="V1177" i="5"/>
  <c r="E1177" i="5"/>
  <c r="X1177" i="5" s="1"/>
  <c r="V1178" i="5"/>
  <c r="E1178" i="5"/>
  <c r="X1178" i="5" s="1"/>
  <c r="V1179" i="5"/>
  <c r="E1179" i="5"/>
  <c r="V1180" i="5"/>
  <c r="E1180" i="5"/>
  <c r="X1180" i="5" s="1"/>
  <c r="V1181" i="5"/>
  <c r="E1181" i="5"/>
  <c r="X1181" i="5" s="1"/>
  <c r="V1182" i="5"/>
  <c r="E1182" i="5"/>
  <c r="V1183" i="5"/>
  <c r="E1183" i="5"/>
  <c r="X1183" i="5" s="1"/>
  <c r="V1184" i="5"/>
  <c r="E1184" i="5"/>
  <c r="X1184" i="5" s="1"/>
  <c r="V1185" i="5"/>
  <c r="E1185" i="5"/>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X1195" i="5" s="1"/>
  <c r="V1196" i="5"/>
  <c r="E1196" i="5"/>
  <c r="X1196" i="5" s="1"/>
  <c r="V1197" i="5"/>
  <c r="E1197" i="5"/>
  <c r="V1198" i="5"/>
  <c r="E1198" i="5"/>
  <c r="X1198" i="5" s="1"/>
  <c r="V1199" i="5"/>
  <c r="E1199" i="5"/>
  <c r="X1199" i="5" s="1"/>
  <c r="V1200" i="5"/>
  <c r="E1200" i="5"/>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V1210" i="5"/>
  <c r="E1210" i="5"/>
  <c r="X1210" i="5" s="1"/>
  <c r="V1211" i="5"/>
  <c r="E1211" i="5"/>
  <c r="X1211" i="5" s="1"/>
  <c r="V1212" i="5"/>
  <c r="E1212" i="5"/>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V1222" i="5"/>
  <c r="E1222" i="5"/>
  <c r="X1222" i="5" s="1"/>
  <c r="V1223" i="5"/>
  <c r="E1223" i="5"/>
  <c r="X1223" i="5" s="1"/>
  <c r="V1224" i="5"/>
  <c r="E1224" i="5"/>
  <c r="V1225" i="5"/>
  <c r="E1225" i="5"/>
  <c r="X1225" i="5" s="1"/>
  <c r="V1226" i="5"/>
  <c r="E1226" i="5"/>
  <c r="X1226" i="5" s="1"/>
  <c r="V1227" i="5"/>
  <c r="E1227" i="5"/>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X1235" i="5" s="1"/>
  <c r="V1236" i="5"/>
  <c r="E1236" i="5"/>
  <c r="V1237" i="5"/>
  <c r="E1237" i="5"/>
  <c r="X1237" i="5" s="1"/>
  <c r="V1238" i="5"/>
  <c r="E1238" i="5"/>
  <c r="X1238" i="5" s="1"/>
  <c r="V1239" i="5"/>
  <c r="E1239" i="5"/>
  <c r="V1240" i="5"/>
  <c r="E1240" i="5"/>
  <c r="X1240" i="5" s="1"/>
  <c r="V1241" i="5"/>
  <c r="E1241" i="5"/>
  <c r="X1241" i="5" s="1"/>
  <c r="V1242" i="5"/>
  <c r="E1242" i="5"/>
  <c r="V1243" i="5"/>
  <c r="E1243" i="5"/>
  <c r="X1243" i="5" s="1"/>
  <c r="V1244" i="5"/>
  <c r="E1244" i="5"/>
  <c r="X1244" i="5" s="1"/>
  <c r="V1245" i="5"/>
  <c r="E1245" i="5"/>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V1258" i="5"/>
  <c r="E1258" i="5"/>
  <c r="X1258" i="5" s="1"/>
  <c r="V1259" i="5"/>
  <c r="E1259" i="5"/>
  <c r="X1259" i="5" s="1"/>
  <c r="V1260" i="5"/>
  <c r="E1260" i="5"/>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V1282" i="5"/>
  <c r="E1282" i="5"/>
  <c r="X1282" i="5" s="1"/>
  <c r="V1283" i="5"/>
  <c r="E1283" i="5"/>
  <c r="X1283" i="5" s="1"/>
  <c r="V1284" i="5"/>
  <c r="E1284" i="5"/>
  <c r="V1285" i="5"/>
  <c r="E1285" i="5"/>
  <c r="X1285" i="5" s="1"/>
  <c r="V1286" i="5"/>
  <c r="E1286" i="5"/>
  <c r="X1286" i="5" s="1"/>
  <c r="V1287" i="5"/>
  <c r="E1287" i="5"/>
  <c r="V1288" i="5"/>
  <c r="E1288" i="5"/>
  <c r="X1288" i="5" s="1"/>
  <c r="V1289" i="5"/>
  <c r="E1289" i="5"/>
  <c r="X1289" i="5" s="1"/>
  <c r="V1290" i="5"/>
  <c r="E1290" i="5"/>
  <c r="V1291" i="5"/>
  <c r="E1291" i="5"/>
  <c r="X1291" i="5" s="1"/>
  <c r="V1292" i="5"/>
  <c r="E1292" i="5"/>
  <c r="X1292" i="5" s="1"/>
  <c r="V1293" i="5"/>
  <c r="E1293" i="5"/>
  <c r="V1294" i="5"/>
  <c r="E1294" i="5"/>
  <c r="X1294" i="5" s="1"/>
  <c r="V1295" i="5"/>
  <c r="E1295" i="5"/>
  <c r="X1295" i="5" s="1"/>
  <c r="V1296" i="5"/>
  <c r="E1296" i="5"/>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V1306" i="5"/>
  <c r="E1306" i="5"/>
  <c r="X1306" i="5" s="1"/>
  <c r="V1307" i="5"/>
  <c r="E1307" i="5"/>
  <c r="X1307" i="5" s="1"/>
  <c r="V1308" i="5"/>
  <c r="E1308" i="5"/>
  <c r="V1309" i="5"/>
  <c r="E1309" i="5"/>
  <c r="X1309" i="5" s="1"/>
  <c r="V1310" i="5"/>
  <c r="E1310" i="5"/>
  <c r="X1310" i="5" s="1"/>
  <c r="V1311" i="5"/>
  <c r="E1311" i="5"/>
  <c r="V1312" i="5"/>
  <c r="E1312" i="5"/>
  <c r="X1312" i="5" s="1"/>
  <c r="V1313" i="5"/>
  <c r="E1313" i="5"/>
  <c r="X1313" i="5" s="1"/>
  <c r="V1314" i="5"/>
  <c r="E1314" i="5"/>
  <c r="V1315" i="5"/>
  <c r="E1315" i="5"/>
  <c r="X1315" i="5" s="1"/>
  <c r="V1316" i="5"/>
  <c r="E1316" i="5"/>
  <c r="X1316" i="5" s="1"/>
  <c r="V1317" i="5"/>
  <c r="E1317" i="5"/>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V1351" i="5"/>
  <c r="E1351" i="5"/>
  <c r="X1351" i="5" s="1"/>
  <c r="V1352" i="5"/>
  <c r="E1352" i="5"/>
  <c r="X1352" i="5" s="1"/>
  <c r="V1353" i="5"/>
  <c r="E1353" i="5"/>
  <c r="V1354" i="5"/>
  <c r="E1354" i="5"/>
  <c r="X1354" i="5" s="1"/>
  <c r="V1355" i="5"/>
  <c r="E1355" i="5"/>
  <c r="X1355" i="5" s="1"/>
  <c r="V1356" i="5"/>
  <c r="E1356" i="5"/>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V1366" i="5"/>
  <c r="E1366" i="5"/>
  <c r="X1366" i="5" s="1"/>
  <c r="V1367" i="5"/>
  <c r="E1367" i="5"/>
  <c r="X1367" i="5" s="1"/>
  <c r="V1368" i="5"/>
  <c r="E1368" i="5"/>
  <c r="V1369" i="5"/>
  <c r="E1369" i="5"/>
  <c r="X1369" i="5" s="1"/>
  <c r="V1370" i="5"/>
  <c r="E1370" i="5"/>
  <c r="X1370" i="5" s="1"/>
  <c r="V1371" i="5"/>
  <c r="E1371" i="5"/>
  <c r="V1372" i="5"/>
  <c r="E1372" i="5"/>
  <c r="X1372" i="5" s="1"/>
  <c r="V1373" i="5"/>
  <c r="E1373" i="5"/>
  <c r="X1373" i="5" s="1"/>
  <c r="V1374" i="5"/>
  <c r="E1374" i="5"/>
  <c r="V1375" i="5"/>
  <c r="E1375" i="5"/>
  <c r="X1375" i="5" s="1"/>
  <c r="V1376" i="5"/>
  <c r="E1376" i="5"/>
  <c r="X1376" i="5" s="1"/>
  <c r="V1377" i="5"/>
  <c r="E1377" i="5"/>
  <c r="V1378" i="5"/>
  <c r="E1378" i="5"/>
  <c r="X1378" i="5" s="1"/>
  <c r="V1379" i="5"/>
  <c r="E1379" i="5"/>
  <c r="X1379" i="5" s="1"/>
  <c r="V1380" i="5"/>
  <c r="E1380" i="5"/>
  <c r="V1381" i="5"/>
  <c r="E1381" i="5"/>
  <c r="X1381" i="5" s="1"/>
  <c r="V1382" i="5"/>
  <c r="E1382" i="5"/>
  <c r="X1382" i="5" s="1"/>
  <c r="V1383" i="5"/>
  <c r="E1383" i="5"/>
  <c r="V1384" i="5"/>
  <c r="E1384" i="5"/>
  <c r="X1384" i="5" s="1"/>
  <c r="V1385" i="5"/>
  <c r="E1385" i="5"/>
  <c r="X1385" i="5" s="1"/>
  <c r="V1386" i="5"/>
  <c r="E1386" i="5"/>
  <c r="V1387" i="5"/>
  <c r="E1387" i="5"/>
  <c r="X1387" i="5" s="1"/>
  <c r="V1388" i="5"/>
  <c r="E1388" i="5"/>
  <c r="X1388" i="5" s="1"/>
  <c r="V1389" i="5"/>
  <c r="E1389" i="5"/>
  <c r="V1390" i="5"/>
  <c r="E1390" i="5"/>
  <c r="X1390" i="5" s="1"/>
  <c r="V1391" i="5"/>
  <c r="E1391" i="5"/>
  <c r="X1391" i="5" s="1"/>
  <c r="V1392" i="5"/>
  <c r="E1392" i="5"/>
  <c r="V1393" i="5"/>
  <c r="E1393" i="5"/>
  <c r="X1393" i="5" s="1"/>
  <c r="V1394" i="5"/>
  <c r="E1394" i="5"/>
  <c r="X1394" i="5" s="1"/>
  <c r="V1395" i="5"/>
  <c r="E1395" i="5"/>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V1411" i="5"/>
  <c r="E1411" i="5"/>
  <c r="X1411" i="5" s="1"/>
  <c r="V1412" i="5"/>
  <c r="E1412" i="5"/>
  <c r="X1412" i="5" s="1"/>
  <c r="V1413" i="5"/>
  <c r="E1413" i="5"/>
  <c r="V1414" i="5"/>
  <c r="E1414" i="5"/>
  <c r="X1414" i="5" s="1"/>
  <c r="V1415" i="5"/>
  <c r="E1415" i="5"/>
  <c r="X1415" i="5" s="1"/>
  <c r="V1416" i="5"/>
  <c r="E1416" i="5"/>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V1951" i="5"/>
  <c r="E1951" i="5"/>
  <c r="X1951" i="5" s="1"/>
  <c r="V1952" i="5"/>
  <c r="E1952" i="5"/>
  <c r="X1952" i="5" s="1"/>
  <c r="V1953" i="5"/>
  <c r="E1953" i="5"/>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c r="B17" i="6"/>
  <c r="B16" i="6"/>
  <c r="B15" i="6"/>
  <c r="F20" i="6" s="1"/>
  <c r="B14" i="6"/>
  <c r="G14" i="6"/>
  <c r="H14" i="6" s="1"/>
  <c r="H13" i="6"/>
  <c r="B12" i="6"/>
  <c r="G12" i="6"/>
  <c r="H12" i="6" s="1"/>
  <c r="B11" i="6"/>
  <c r="G11" i="6"/>
  <c r="H11" i="6" s="1"/>
  <c r="D11" i="6" s="1"/>
  <c r="G10" i="6"/>
  <c r="H10" i="6"/>
  <c r="D10" i="6" s="1"/>
  <c r="G9" i="6"/>
  <c r="H9" i="6" s="1"/>
  <c r="B8" i="6"/>
  <c r="G8" i="6" s="1"/>
  <c r="H8" i="6" s="1"/>
  <c r="D8" i="6" s="1"/>
  <c r="B7" i="6"/>
  <c r="G7" i="6" s="1"/>
  <c r="H7" i="6" s="1"/>
  <c r="D7" i="6" s="1"/>
  <c r="B6" i="6"/>
  <c r="G6" i="6"/>
  <c r="B5" i="6"/>
  <c r="F6" i="6" s="1"/>
  <c r="H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S1884" i="5"/>
  <c r="I1886" i="5"/>
  <c r="F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F4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F24"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X186" i="5"/>
  <c r="X456" i="5"/>
  <c r="S598" i="5"/>
  <c r="X165" i="5"/>
  <c r="X504" i="5"/>
  <c r="X360" i="5"/>
  <c r="X483" i="5"/>
  <c r="X498" i="5"/>
  <c r="X558" i="5"/>
  <c r="X555" i="5"/>
  <c r="X21" i="5"/>
  <c r="X387" i="5"/>
  <c r="X546" i="5"/>
  <c r="S532" i="5"/>
  <c r="X336" i="5"/>
  <c r="S356" i="5"/>
  <c r="X318" i="5"/>
  <c r="X198" i="5"/>
  <c r="X234" i="5"/>
  <c r="X174" i="5"/>
  <c r="S343" i="5"/>
  <c r="X246" i="5"/>
  <c r="X114" i="5"/>
  <c r="X333" i="5"/>
  <c r="X78" i="5"/>
  <c r="X282" i="5"/>
  <c r="X162" i="5"/>
  <c r="X138" i="5"/>
  <c r="X126" i="5"/>
  <c r="X369" i="5"/>
  <c r="X315" i="5"/>
  <c r="S315" i="5"/>
  <c r="X96" i="5"/>
  <c r="X48" i="5"/>
  <c r="X327" i="5"/>
  <c r="X54" i="5"/>
  <c r="X66" i="5"/>
  <c r="X357" i="5"/>
  <c r="S357" i="5"/>
  <c r="X90" i="5"/>
  <c r="S383" i="5"/>
  <c r="X345"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X18" i="5"/>
  <c r="B40" i="6"/>
  <c r="G40" i="6" s="1"/>
  <c r="B50" i="6"/>
  <c r="G50" i="6" s="1"/>
  <c r="B25" i="6"/>
  <c r="G25" i="6" s="1"/>
  <c r="B35" i="6"/>
  <c r="G35" i="6" s="1"/>
  <c r="B49" i="6"/>
  <c r="G49" i="6" s="1"/>
  <c r="B24" i="6"/>
  <c r="G24"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D17" i="6"/>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80" i="5"/>
  <c r="X375" i="5"/>
  <c r="X264" i="5"/>
  <c r="X192" i="5"/>
  <c r="X522" i="5"/>
  <c r="X276" i="5"/>
  <c r="X378" i="5"/>
  <c r="X567" i="5"/>
  <c r="X524" i="5"/>
  <c r="X339" i="5"/>
  <c r="X366" i="5"/>
  <c r="X591" i="5"/>
  <c r="X204" i="5"/>
  <c r="X411" i="5"/>
  <c r="X600" i="5"/>
  <c r="S600" i="5"/>
  <c r="X447" i="5"/>
  <c r="X423" i="5"/>
  <c r="X243" i="5"/>
  <c r="X108" i="5"/>
  <c r="X168" i="5"/>
  <c r="X144" i="5"/>
  <c r="S382" i="5"/>
  <c r="X288" i="5"/>
  <c r="X390" i="5"/>
  <c r="X525" i="5"/>
  <c r="X537" i="5"/>
  <c r="X300" i="5"/>
  <c r="X297" i="5"/>
  <c r="X207" i="5"/>
  <c r="X306" i="5"/>
  <c r="S533" i="5"/>
  <c r="X438" i="5"/>
  <c r="X513" i="5"/>
  <c r="X609" i="5"/>
  <c r="X561" i="5"/>
  <c r="X216" i="5"/>
  <c r="X534" i="5"/>
  <c r="S355" i="5"/>
  <c r="X588" i="5"/>
  <c r="X330" i="5"/>
  <c r="S602" i="5"/>
  <c r="X573" i="5"/>
  <c r="X450" i="5"/>
  <c r="X312" i="5"/>
  <c r="X156" i="5"/>
  <c r="X549" i="5"/>
  <c r="X603" i="5"/>
  <c r="S603" i="5"/>
  <c r="X477" i="5"/>
  <c r="X228" i="5"/>
  <c r="S605" i="5"/>
  <c r="X279" i="5"/>
  <c r="X102" i="5"/>
  <c r="X189" i="5"/>
  <c r="S607" i="5"/>
  <c r="X426" i="5"/>
  <c r="X489" i="5"/>
  <c r="X579" i="5"/>
  <c r="X501" i="5"/>
  <c r="X342" i="5"/>
  <c r="X132" i="5"/>
  <c r="X324" i="5"/>
  <c r="X303" i="5"/>
  <c r="X435" i="5"/>
  <c r="X576" i="5"/>
  <c r="X201" i="5"/>
  <c r="X87" i="5"/>
  <c r="S314" i="5"/>
  <c r="X474" i="5"/>
  <c r="X414" i="5"/>
  <c r="X240" i="5"/>
  <c r="X585" i="5"/>
  <c r="X120" i="5"/>
  <c r="X252" i="5"/>
  <c r="X26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17" i="5" l="1"/>
  <c r="B17" i="5"/>
  <c r="C16" i="5"/>
  <c r="B16" i="5"/>
  <c r="C15" i="5"/>
  <c r="B15" i="5"/>
  <c r="B14" i="5"/>
  <c r="B13" i="5"/>
  <c r="C14" i="5"/>
  <c r="B12" i="5"/>
  <c r="C13" i="5"/>
  <c r="C12" i="5"/>
  <c r="C11" i="5"/>
  <c r="B11" i="5"/>
  <c r="C10" i="5"/>
  <c r="B10" i="5"/>
  <c r="C9" i="5"/>
  <c r="B9" i="5"/>
  <c r="C8" i="5"/>
  <c r="B8" i="5"/>
  <c r="B7" i="5"/>
  <c r="C7" i="5"/>
  <c r="B6" i="5"/>
  <c r="C6" i="5"/>
  <c r="B5" i="5"/>
  <c r="V5" i="5" s="1"/>
  <c r="B33" i="4"/>
  <c r="A20" i="6" s="1"/>
  <c r="B58" i="4"/>
  <c r="A41" i="6" s="1"/>
  <c r="A17" i="6"/>
  <c r="B41" i="6"/>
  <c r="G41" i="6" s="1"/>
  <c r="G21" i="6"/>
  <c r="H21" i="6" s="1"/>
  <c r="D21" i="6" s="1"/>
  <c r="F26" i="6"/>
  <c r="B26" i="6"/>
  <c r="G26" i="6" s="1"/>
  <c r="H26" i="6" s="1"/>
  <c r="D26" i="6" s="1"/>
  <c r="B31" i="6"/>
  <c r="G31" i="6" s="1"/>
  <c r="B56" i="4"/>
  <c r="A39" i="6" s="1"/>
  <c r="H20" i="6"/>
  <c r="B59" i="4"/>
  <c r="A42" i="6" s="1"/>
  <c r="B53" i="4"/>
  <c r="A37" i="6" s="1"/>
  <c r="G37" i="4"/>
  <c r="A27" i="6"/>
  <c r="G49" i="4"/>
  <c r="F52" i="6"/>
  <c r="F47" i="6"/>
  <c r="F68" i="6"/>
  <c r="F37" i="6"/>
  <c r="H37" i="6" s="1"/>
  <c r="D37" i="6" s="1"/>
  <c r="F32" i="6"/>
  <c r="F42" i="6"/>
  <c r="B27" i="6"/>
  <c r="G27" i="6" s="1"/>
  <c r="H27" i="6" s="1"/>
  <c r="B42" i="6"/>
  <c r="G42" i="6" s="1"/>
  <c r="B32" i="6"/>
  <c r="G32" i="6" s="1"/>
  <c r="B37" i="6"/>
  <c r="G37" i="6" s="1"/>
  <c r="B47" i="6"/>
  <c r="G47" i="6" s="1"/>
  <c r="C22" i="6"/>
  <c r="G22" i="6"/>
  <c r="H22" i="6" s="1"/>
  <c r="B52" i="6"/>
  <c r="G52" i="6" s="1"/>
  <c r="C17" i="6"/>
  <c r="C16" i="6"/>
  <c r="D16" i="6"/>
  <c r="K67" i="6"/>
  <c r="C21" i="6"/>
  <c r="C26" i="6"/>
  <c r="D31" i="4"/>
  <c r="B69" i="4"/>
  <c r="A50" i="6" s="1"/>
  <c r="A25" i="6"/>
  <c r="H45" i="6"/>
  <c r="C20" i="6"/>
  <c r="D20" i="6"/>
  <c r="K66" i="6"/>
  <c r="F40" i="6"/>
  <c r="H40" i="6" s="1"/>
  <c r="F50" i="6"/>
  <c r="H50" i="6" s="1"/>
  <c r="D50" i="6" s="1"/>
  <c r="F35" i="6"/>
  <c r="H35" i="6" s="1"/>
  <c r="D35" i="6" s="1"/>
  <c r="F66" i="6"/>
  <c r="H25" i="6"/>
  <c r="D25" i="6" s="1"/>
  <c r="F30" i="6"/>
  <c r="H30" i="6" s="1"/>
  <c r="D14" i="6"/>
  <c r="C14" i="6"/>
  <c r="B31" i="4"/>
  <c r="A18" i="6" s="1"/>
  <c r="B87" i="4"/>
  <c r="A62" i="6" s="1"/>
  <c r="B83" i="4"/>
  <c r="A59" i="6" s="1"/>
  <c r="B75" i="4"/>
  <c r="A54" i="6" s="1"/>
  <c r="B61" i="4"/>
  <c r="A43" i="6" s="1"/>
  <c r="B49" i="4"/>
  <c r="A33" i="6" s="1"/>
  <c r="B85" i="4"/>
  <c r="A60" i="6" s="1"/>
  <c r="B79" i="4"/>
  <c r="A57" i="6" s="1"/>
  <c r="B43" i="4"/>
  <c r="A28" i="6" s="1"/>
  <c r="B81" i="4"/>
  <c r="A58" i="6" s="1"/>
  <c r="B89" i="4"/>
  <c r="A63" i="6" s="1"/>
  <c r="B67" i="4"/>
  <c r="A48" i="6" s="1"/>
  <c r="B77" i="4"/>
  <c r="A55" i="6" s="1"/>
  <c r="B37" i="4"/>
  <c r="A23" i="6" s="1"/>
  <c r="B55" i="4"/>
  <c r="A38" i="6" s="1"/>
  <c r="F29" i="6"/>
  <c r="F34" i="6"/>
  <c r="H24" i="6"/>
  <c r="D24" i="6" s="1"/>
  <c r="F39" i="6"/>
  <c r="H39" i="6" s="1"/>
  <c r="F49" i="6"/>
  <c r="H49" i="6" s="1"/>
  <c r="D49" i="6" s="1"/>
  <c r="F54" i="6"/>
  <c r="F44" i="6"/>
  <c r="F65" i="6"/>
  <c r="B70" i="4"/>
  <c r="A51" i="6" s="1"/>
  <c r="B50" i="4"/>
  <c r="A34" i="6" s="1"/>
  <c r="D49" i="4"/>
  <c r="B39" i="6"/>
  <c r="G39" i="6" s="1"/>
  <c r="C19" i="6"/>
  <c r="B62" i="4"/>
  <c r="A44" i="6" s="1"/>
  <c r="D43" i="4"/>
  <c r="B29" i="6"/>
  <c r="G29" i="6" s="1"/>
  <c r="B68" i="4"/>
  <c r="A49" i="6" s="1"/>
  <c r="D61" i="4"/>
  <c r="B44" i="6"/>
  <c r="G44" i="6" s="1"/>
  <c r="D55" i="4"/>
  <c r="D37" i="4"/>
  <c r="G19" i="6"/>
  <c r="H19" i="6" s="1"/>
  <c r="D19" i="6" s="1"/>
  <c r="B34" i="6"/>
  <c r="G34" i="6" s="1"/>
  <c r="D67" i="4"/>
  <c r="C12" i="6"/>
  <c r="D12" i="6"/>
  <c r="D9" i="6"/>
  <c r="C9" i="6"/>
  <c r="G55" i="4"/>
  <c r="G31" i="4"/>
  <c r="C10" i="6"/>
  <c r="C11" i="6"/>
  <c r="G74" i="4"/>
  <c r="G61" i="4"/>
  <c r="B34" i="4"/>
  <c r="A21" i="6" s="1"/>
  <c r="G67" i="4"/>
  <c r="B32" i="4"/>
  <c r="A19" i="6" s="1"/>
  <c r="C8" i="6"/>
  <c r="C7" i="6"/>
  <c r="D6" i="6"/>
  <c r="C6" i="6"/>
  <c r="D5" i="6"/>
  <c r="C5" i="6"/>
  <c r="B71" i="4"/>
  <c r="A52" i="6" s="1"/>
  <c r="B64" i="4"/>
  <c r="A46" i="6" s="1"/>
  <c r="A26" i="6"/>
  <c r="G64" i="6"/>
  <c r="D4" i="6"/>
  <c r="C4" i="6"/>
  <c r="B57" i="4"/>
  <c r="A40" i="6" s="1"/>
  <c r="B63" i="4"/>
  <c r="A45" i="6" s="1"/>
  <c r="B51" i="4"/>
  <c r="A35" i="6" s="1"/>
  <c r="AB13" i="5" l="1"/>
  <c r="AB17" i="5"/>
  <c r="V17" i="5"/>
  <c r="G17" i="5" s="1"/>
  <c r="AB16" i="5"/>
  <c r="V16" i="5"/>
  <c r="AB15" i="5"/>
  <c r="V15" i="5"/>
  <c r="G15" i="5" s="1"/>
  <c r="V14" i="5"/>
  <c r="AB14" i="5"/>
  <c r="AB12" i="5"/>
  <c r="V13" i="5"/>
  <c r="V12" i="5"/>
  <c r="G12" i="5" s="1"/>
  <c r="AB11" i="5"/>
  <c r="V11" i="5"/>
  <c r="G11" i="5" s="1"/>
  <c r="AB10" i="5"/>
  <c r="V10" i="5"/>
  <c r="AB9" i="5"/>
  <c r="V9" i="5"/>
  <c r="G9" i="5" s="1"/>
  <c r="AB8" i="5"/>
  <c r="V8" i="5"/>
  <c r="G8" i="5" s="1"/>
  <c r="F69" i="6"/>
  <c r="C69" i="6" s="1"/>
  <c r="V7" i="5"/>
  <c r="AB7" i="5"/>
  <c r="V6" i="5"/>
  <c r="AB6" i="5"/>
  <c r="G68" i="6" s="1"/>
  <c r="H68" i="6" s="1"/>
  <c r="AB5" i="5"/>
  <c r="J5" i="5"/>
  <c r="E5" i="5"/>
  <c r="F5" i="5"/>
  <c r="R5" i="5"/>
  <c r="H5" i="5"/>
  <c r="I5" i="5"/>
  <c r="G5" i="5"/>
  <c r="F31" i="6"/>
  <c r="H31" i="6" s="1"/>
  <c r="F46" i="6"/>
  <c r="H46" i="6" s="1"/>
  <c r="F41" i="6"/>
  <c r="H41" i="6" s="1"/>
  <c r="F51" i="6"/>
  <c r="H51" i="6" s="1"/>
  <c r="F36" i="6"/>
  <c r="H36" i="6" s="1"/>
  <c r="F67" i="6"/>
  <c r="D27" i="6"/>
  <c r="C27" i="6"/>
  <c r="C37" i="6"/>
  <c r="H32" i="6"/>
  <c r="H47" i="6"/>
  <c r="D22" i="6"/>
  <c r="K68" i="6"/>
  <c r="H42" i="6"/>
  <c r="H52" i="6"/>
  <c r="C35" i="6"/>
  <c r="C50" i="6"/>
  <c r="C30" i="6"/>
  <c r="D30" i="6"/>
  <c r="D45" i="6"/>
  <c r="C45" i="6"/>
  <c r="C25" i="6"/>
  <c r="D40" i="6"/>
  <c r="C40" i="6"/>
  <c r="C49" i="6"/>
  <c r="C24" i="6"/>
  <c r="F58" i="6"/>
  <c r="H58" i="6" s="1"/>
  <c r="F59" i="6"/>
  <c r="H59" i="6" s="1"/>
  <c r="F57" i="6"/>
  <c r="H57" i="6" s="1"/>
  <c r="F60" i="6"/>
  <c r="H60" i="6" s="1"/>
  <c r="F55" i="6"/>
  <c r="H54" i="6"/>
  <c r="F62" i="6"/>
  <c r="H62" i="6" s="1"/>
  <c r="F63" i="6"/>
  <c r="H63" i="6" s="1"/>
  <c r="D39" i="6"/>
  <c r="C39" i="6"/>
  <c r="K65" i="6"/>
  <c r="B2" i="6"/>
  <c r="C2" i="6"/>
  <c r="H34" i="6"/>
  <c r="H44" i="6"/>
  <c r="H29" i="6"/>
  <c r="H64" i="6"/>
  <c r="B64" i="6"/>
  <c r="H17" i="5" l="1"/>
  <c r="E17" i="5"/>
  <c r="F17" i="5"/>
  <c r="I17" i="5"/>
  <c r="J17" i="5"/>
  <c r="R17" i="5"/>
  <c r="R16" i="5"/>
  <c r="H16" i="5"/>
  <c r="I16" i="5"/>
  <c r="E16" i="5"/>
  <c r="J16" i="5"/>
  <c r="F16" i="5"/>
  <c r="G16" i="5"/>
  <c r="G65" i="6"/>
  <c r="H65" i="6" s="1"/>
  <c r="D65" i="6" s="1"/>
  <c r="R15" i="5"/>
  <c r="E15" i="5"/>
  <c r="H15" i="5"/>
  <c r="J15" i="5"/>
  <c r="I15" i="5"/>
  <c r="F15" i="5"/>
  <c r="G66" i="6"/>
  <c r="H66" i="6" s="1"/>
  <c r="C66" i="6" s="1"/>
  <c r="G67" i="6"/>
  <c r="H67" i="6" s="1"/>
  <c r="H14" i="5"/>
  <c r="J14" i="5"/>
  <c r="F14" i="5"/>
  <c r="I14" i="5"/>
  <c r="R14" i="5"/>
  <c r="E14" i="5"/>
  <c r="G14" i="5"/>
  <c r="H13" i="5"/>
  <c r="J13" i="5"/>
  <c r="R13" i="5"/>
  <c r="E13" i="5"/>
  <c r="I13" i="5"/>
  <c r="F13" i="5"/>
  <c r="G13" i="5"/>
  <c r="R12" i="5"/>
  <c r="F12" i="5"/>
  <c r="H12" i="5"/>
  <c r="J12" i="5"/>
  <c r="E12" i="5"/>
  <c r="I12" i="5"/>
  <c r="F11" i="5"/>
  <c r="I11" i="5"/>
  <c r="J11" i="5"/>
  <c r="E11" i="5"/>
  <c r="H11" i="5"/>
  <c r="R11" i="5"/>
  <c r="H10" i="5"/>
  <c r="I10" i="5"/>
  <c r="J10" i="5"/>
  <c r="F10" i="5"/>
  <c r="R10" i="5"/>
  <c r="E10" i="5"/>
  <c r="G10" i="5"/>
  <c r="F9" i="5"/>
  <c r="R9" i="5"/>
  <c r="E9" i="5"/>
  <c r="J9" i="5"/>
  <c r="H9" i="5"/>
  <c r="I9" i="5"/>
  <c r="J8" i="5"/>
  <c r="E8" i="5"/>
  <c r="R8" i="5"/>
  <c r="F8" i="5"/>
  <c r="H8" i="5"/>
  <c r="I8" i="5"/>
  <c r="J7" i="5"/>
  <c r="E7" i="5"/>
  <c r="I7" i="5"/>
  <c r="H7" i="5"/>
  <c r="R7" i="5"/>
  <c r="F7" i="5"/>
  <c r="G7" i="5"/>
  <c r="R6" i="5"/>
  <c r="I6" i="5"/>
  <c r="F6" i="5"/>
  <c r="E6" i="5"/>
  <c r="J6" i="5"/>
  <c r="H6" i="5"/>
  <c r="G6" i="5"/>
  <c r="D68" i="6"/>
  <c r="C68" i="6"/>
  <c r="X5" i="5"/>
  <c r="G69" i="6" a="1"/>
  <c r="G69" i="6" s="1"/>
  <c r="H69" i="6" s="1"/>
  <c r="D31" i="6"/>
  <c r="C31" i="6"/>
  <c r="D36" i="6"/>
  <c r="C36" i="6"/>
  <c r="D51" i="6"/>
  <c r="C51" i="6"/>
  <c r="D41" i="6"/>
  <c r="C41" i="6"/>
  <c r="D46" i="6"/>
  <c r="C46" i="6"/>
  <c r="D47" i="6"/>
  <c r="C47" i="6"/>
  <c r="D32" i="6"/>
  <c r="C32" i="6"/>
  <c r="D52" i="6"/>
  <c r="C52" i="6"/>
  <c r="D42" i="6"/>
  <c r="C42" i="6"/>
  <c r="D44" i="6"/>
  <c r="C44" i="6"/>
  <c r="D60" i="6"/>
  <c r="C60" i="6"/>
  <c r="C34" i="6"/>
  <c r="D34" i="6"/>
  <c r="C57" i="6"/>
  <c r="D57" i="6"/>
  <c r="D63" i="6"/>
  <c r="C63" i="6"/>
  <c r="D59" i="6"/>
  <c r="C59" i="6"/>
  <c r="C62" i="6"/>
  <c r="D62" i="6"/>
  <c r="C58" i="6"/>
  <c r="D58" i="6"/>
  <c r="D54" i="6"/>
  <c r="C54" i="6"/>
  <c r="D29" i="6"/>
  <c r="C29" i="6"/>
  <c r="F56" i="6"/>
  <c r="H56" i="6" s="1"/>
  <c r="H55" i="6"/>
  <c r="C64" i="6"/>
  <c r="D64" i="6"/>
  <c r="S5" i="5"/>
  <c r="X17" i="5" l="1"/>
  <c r="X16" i="5"/>
  <c r="C67" i="6"/>
  <c r="D67" i="6"/>
  <c r="D66" i="6"/>
  <c r="H70" i="6"/>
  <c r="D2" i="6" s="1"/>
  <c r="C65" i="6"/>
  <c r="X15" i="5"/>
  <c r="X14" i="5"/>
  <c r="X13" i="5"/>
  <c r="X12" i="5"/>
  <c r="X11" i="5"/>
  <c r="X10" i="5"/>
  <c r="X9" i="5"/>
  <c r="X8" i="5"/>
  <c r="X7" i="5"/>
  <c r="X6" i="5"/>
  <c r="D55" i="6"/>
  <c r="C55" i="6"/>
  <c r="D56" i="6"/>
  <c r="C56" i="6"/>
  <c r="S17" i="5"/>
  <c r="S16" i="5"/>
  <c r="S15" i="5"/>
  <c r="S14" i="5"/>
  <c r="S13" i="5"/>
  <c r="S12" i="5"/>
  <c r="S11" i="5"/>
  <c r="S10" i="5"/>
  <c r="S9" i="5"/>
  <c r="S8" i="5"/>
  <c r="S7" i="5"/>
  <c r="S6" i="5"/>
  <c r="T5" i="5"/>
  <c r="T17" i="5" l="1"/>
  <c r="T16" i="5"/>
  <c r="T15" i="5"/>
  <c r="T14" i="5"/>
  <c r="T13" i="5"/>
  <c r="T12" i="5"/>
  <c r="T11" i="5"/>
  <c r="T10" i="5"/>
  <c r="T9" i="5"/>
  <c r="T8"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<sst xmlns="http://schemas.openxmlformats.org/spreadsheetml/2006/main" count="22514" uniqueCount="15865">
  <si>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</si>
  <si>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</si>
  <si>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</si>
  <si>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</si>
  <si>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</si>
  <si>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</si>
  <si>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</si>
  <si>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</si>
  <si>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</si>
  <si>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</si>
  <si>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</si>
  <si>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</si>
  <si>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</si>
  <si>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</si>
  <si>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</si>
  <si>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</si>
  <si>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</si>
  <si>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</si>
  <si>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</si>
  <si>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</si>
  <si>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</si>
  <si>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</si>
  <si>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</si>
  <si>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</si>
  <si>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</si>
  <si>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</si>
  <si>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</si>
  <si>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</si>
  <si>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</si>
  <si>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</si>
  <si>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</si>
  <si>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</si>
  <si>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</si>
  <si>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</si>
  <si>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</si>
  <si>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</si>
  <si>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</si>
  <si>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</si>
  <si>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</si>
  <si>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</si>
  <si>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</si>
  <si>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</si>
  <si>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</si>
  <si>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</si>
  <si>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</si>
  <si>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</si>
  <si>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</si>
  <si>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</si>
  <si>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</si>
  <si>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</si>
  <si>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</si>
  <si>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</si>
  <si>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</si>
  <si>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</si>
  <si>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</si>
  <si>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</si>
  <si>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</si>
  <si>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</si>
  <si>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</si>
  <si>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</si>
  <si>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</si>
  <si>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</si>
  <si>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</si>
  <si>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</si>
  <si>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</si>
  <si>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</si>
  <si>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</si>
  <si>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</si>
  <si>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</si>
  <si>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</si>
  <si>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</si>
  <si>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</si>
  <si>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</si>
  <si>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</si>
  <si>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</si>
  <si>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</si>
  <si>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</si>
  <si>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</si>
  <si>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</si>
  <si>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</si>
  <si>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</si>
  <si>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</si>
  <si>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</si>
  <si>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</si>
  <si>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</si>
  <si>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</si>
  <si>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</si>
  <si>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</si>
  <si>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</si>
  <si>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</si>
  <si>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</si>
  <si>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</si>
  <si>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</si>
  <si>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</si>
  <si>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</si>
  <si>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</si>
  <si>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</si>
  <si>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</si>
  <si>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</si>
  <si>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</si>
  <si>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</si>
  <si>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</si>
  <si>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</si>
  <si>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</si>
  <si>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</si>
  <si>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</si>
  <si>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</si>
  <si>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</si>
  <si>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</si>
  <si>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</si>
  <si>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</si>
  <si>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</si>
  <si>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</si>
  <si>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</si>
  <si>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</si>
  <si>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</si>
  <si>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</si>
  <si>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</si>
  <si>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</si>
  <si>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</si>
  <si>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</si>
  <si>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</si>
  <si>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</si>
  <si>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</si>
  <si>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</si>
  <si>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</si>
  <si>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</si>
  <si>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</si>
  <si>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</si>
  <si>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</si>
  <si>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</si>
  <si>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</si>
  <si>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</si>
  <si>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</si>
  <si>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</si>
  <si>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</si>
  <si>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</si>
  <si>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</si>
  <si>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</si>
  <si>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</si>
  <si>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</si>
  <si>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</si>
  <si>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</si>
  <si>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</si>
  <si>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</si>
  <si>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</si>
  <si>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</si>
  <si>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</si>
  <si>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</si>
  <si>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</si>
  <si>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</si>
  <si>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</si>
  <si>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</si>
  <si>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</si>
  <si>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</si>
  <si>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</si>
  <si>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</si>
  <si>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</si>
  <si>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</si>
  <si>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</si>
  <si>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</si>
  <si>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</si>
  <si>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</si>
  <si>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</si>
  <si>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</si>
  <si>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</si>
  <si>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</si>
  <si>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</si>
  <si>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</si>
  <si>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</si>
  <si>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</si>
  <si>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</si>
  <si>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</si>
  <si>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</si>
  <si>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</si>
  <si>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</si>
  <si>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</si>
  <si>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</si>
  <si>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</si>
  <si>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</si>
  <si>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</si>
  <si>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</si>
  <si>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</si>
  <si>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</si>
  <si>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</si>
  <si>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</si>
  <si>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</si>
  <si>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</si>
  <si>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</si>
  <si>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</si>
  <si>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</si>
  <si>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</si>
  <si>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</si>
  <si>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</si>
  <si>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</si>
  <si>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</si>
  <si>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</si>
  <si>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</si>
  <si>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</si>
  <si>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</si>
  <si>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</si>
  <si>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</si>
  <si>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</si>
  <si>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</si>
  <si>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</si>
  <si>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</si>
  <si>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</si>
  <si>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</si>
  <si>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</si>
  <si>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</si>
  <si>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</si>
  <si>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</si>
  <si>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</si>
  <si>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</si>
  <si>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</si>
  <si>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</si>
  <si>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</si>
  <si>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</si>
  <si>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</si>
  <si>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</si>
  <si>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</si>
  <si>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</si>
  <si>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</si>
  <si>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</si>
  <si>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</si>
  <si>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</si>
  <si>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</si>
  <si>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</si>
  <si>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</si>
  <si>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</si>
  <si>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</si>
  <si>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</si>
  <si>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</si>
  <si>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</si>
  <si>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</si>
  <si>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</si>
  <si>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</si>
  <si>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</si>
  <si>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</si>
  <si>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</si>
  <si>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</si>
  <si>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</si>
  <si>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</si>
  <si>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</si>
  <si>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</si>
  <si>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</si>
  <si>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</si>
  <si>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</si>
  <si>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</si>
  <si>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</si>
  <si>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</si>
  <si>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</si>
  <si>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</si>
  <si>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</si>
  <si>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</si>
  <si>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</si>
  <si>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</si>
  <si>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</si>
  <si>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</si>
  <si>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</si>
  <si>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</si>
  <si>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</si>
  <si>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</si>
  <si>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</si>
  <si>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</si>
  <si>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</si>
  <si>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</si>
  <si>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</si>
  <si>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</si>
  <si>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</si>
  <si>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</si>
  <si>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</si>
  <si>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</si>
  <si>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</si>
  <si>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</si>
  <si>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</si>
  <si>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</si>
  <si>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</si>
  <si>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</si>
  <si>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</si>
  <si>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</si>
  <si>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</si>
  <si>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</si>
  <si>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</si>
  <si>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</si>
  <si>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</si>
  <si>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</si>
  <si>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</si>
  <si>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</si>
  <si>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</si>
  <si>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</si>
  <si>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</si>
  <si>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</si>
  <si>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</si>
  <si>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</si>
  <si>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</si>
  <si>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</si>
  <si>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</si>
  <si>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</si>
  <si>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</si>
  <si>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</si>
  <si>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</si>
  <si>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</si>
  <si>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</si>
  <si>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</si>
  <si>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</si>
  <si>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</si>
  <si>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</si>
  <si>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</si>
  <si>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</si>
  <si>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</si>
  <si>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</si>
  <si>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</si>
  <si>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</si>
  <si>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</si>
  <si>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</si>
  <si>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</si>
  <si>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</si>
  <si>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</si>
  <si>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</si>
  <si>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</si>
  <si>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</si>
  <si>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</si>
  <si>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</si>
  <si>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</si>
  <si>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</si>
  <si>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</si>
  <si>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</si>
  <si>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</si>
  <si>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</si>
  <si>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</si>
  <si>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</si>
  <si>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</si>
  <si>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</si>
  <si>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</si>
  <si>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</si>
  <si>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</si>
  <si>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</si>
  <si>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</si>
  <si>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</si>
  <si>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</si>
  <si>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</si>
  <si>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</si>
  <si>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</si>
  <si>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</si>
  <si>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</si>
  <si>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</si>
  <si>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</si>
  <si>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</si>
  <si>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</si>
  <si>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</si>
  <si>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</si>
  <si>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</si>
  <si>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</si>
  <si>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</si>
  <si>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</si>
  <si>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</si>
  <si>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</si>
  <si>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</si>
  <si>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</si>
  <si>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</si>
  <si>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</si>
  <si>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</si>
  <si>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</si>
  <si>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</si>
  <si>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</si>
  <si>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</si>
  <si>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</si>
  <si>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</si>
  <si>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</si>
  <si>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</si>
  <si>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</si>
  <si>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</si>
  <si>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</si>
  <si>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</si>
  <si>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</si>
  <si>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</si>
  <si>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</si>
  <si>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</si>
  <si>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</si>
  <si>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</si>
  <si>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</si>
  <si>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</si>
  <si>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</si>
  <si>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</si>
  <si>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</si>
  <si>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</si>
  <si>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</si>
  <si>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</si>
  <si>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</si>
  <si>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</si>
  <si>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</si>
  <si>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</si>
  <si>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</si>
  <si>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</si>
  <si>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</si>
  <si>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</si>
  <si>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</si>
  <si>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</si>
  <si>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</si>
  <si>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</si>
  <si>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</si>
  <si>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</si>
  <si>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</si>
  <si>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</si>
  <si>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</si>
  <si>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</si>
  <si>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</si>
  <si>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</si>
  <si>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</si>
  <si>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</si>
  <si>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</si>
  <si>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</si>
  <si>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</si>
  <si>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</si>
  <si>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</si>
  <si>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</si>
  <si>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</si>
  <si>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</si>
  <si>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</si>
  <si>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</si>
  <si>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</si>
  <si>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</si>
  <si>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</si>
  <si>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</si>
  <si>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</si>
  <si>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</si>
  <si>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</si>
  <si>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</si>
  <si>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</si>
  <si>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</si>
  <si>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</si>
  <si>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</si>
  <si>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</si>
  <si>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</si>
  <si>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</si>
  <si>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</si>
  <si>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</si>
  <si>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</si>
  <si>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</si>
  <si>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</si>
  <si>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</si>
  <si>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</si>
  <si>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</si>
  <si>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</si>
  <si>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</si>
  <si>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</si>
  <si>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</si>
  <si>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</si>
  <si>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</si>
  <si>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</si>
  <si>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</si>
  <si>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</si>
  <si>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</si>
  <si>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</si>
  <si>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</si>
  <si>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</si>
  <si>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</si>
  <si>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</si>
  <si>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</si>
  <si>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</si>
  <si>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</si>
  <si>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</si>
  <si>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</si>
  <si>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</si>
  <si>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</si>
  <si>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</si>
  <si>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</si>
  <si>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</si>
  <si>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</si>
  <si>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</si>
  <si>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</si>
  <si>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</si>
  <si>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</si>
  <si>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</si>
  <si>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</si>
  <si>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</si>
  <si>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</si>
  <si>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</si>
  <si>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</si>
  <si>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</si>
  <si>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</si>
  <si>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</si>
  <si>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</si>
  <si>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</si>
  <si>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</si>
  <si>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</si>
  <si>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</si>
  <si>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</si>
  <si>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</si>
  <si>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</si>
  <si>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</si>
  <si>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</si>
  <si>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</si>
  <si>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</si>
  <si>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</si>
  <si>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</si>
  <si>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</si>
  <si>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</si>
  <si>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</si>
  <si>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</si>
  <si>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</si>
  <si>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</si>
  <si>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</si>
  <si>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</si>
  <si>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</si>
  <si>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</si>
  <si>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</si>
  <si>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</si>
  <si>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</si>
  <si>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</si>
  <si>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</si>
  <si>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</si>
  <si>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</si>
  <si>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</si>
  <si>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</si>
  <si>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</si>
  <si>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</si>
  <si>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</si>
  <si>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</si>
  <si>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</si>
  <si>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</si>
  <si>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</si>
  <si>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</si>
  <si>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</si>
  <si>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</si>
  <si>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</si>
  <si>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</si>
  <si>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</si>
  <si>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</si>
  <si>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</si>
  <si>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</si>
  <si>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</si>
  <si>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</si>
  <si>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</si>
  <si>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</si>
  <si>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</si>
  <si>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</si>
  <si>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</si>
  <si>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</si>
  <si>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</si>
  <si>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</si>
  <si>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</si>
  <si>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</si>
  <si>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</si>
  <si>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</si>
  <si>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</si>
  <si>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</si>
  <si>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</si>
  <si>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</si>
  <si>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</si>
  <si>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</si>
  <si>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</si>
  <si>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</si>
  <si>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</si>
  <si>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</si>
  <si>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</si>
  <si>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</si>
  <si>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</si>
  <si>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</si>
  <si>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</si>
  <si>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</si>
  <si>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</si>
  <si>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</si>
  <si>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</si>
  <si>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</si>
  <si>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</si>
  <si>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</si>
  <si>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</si>
  <si>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</si>
  <si>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</si>
  <si>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</si>
  <si>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</si>
  <si>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</si>
  <si>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</si>
  <si>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</si>
  <si>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</si>
  <si>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</si>
  <si>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</si>
  <si>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</si>
  <si>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</si>
  <si>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</si>
  <si>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</si>
  <si>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</si>
  <si>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</si>
  <si>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</si>
  <si>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</si>
  <si>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</si>
  <si>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</si>
  <si>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</si>
  <si>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</si>
  <si>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</si>
  <si>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</si>
  <si>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</si>
  <si>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</si>
  <si>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</si>
  <si>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</si>
  <si>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</si>
  <si>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</si>
  <si>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</si>
  <si>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</si>
  <si>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</si>
  <si>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</si>
  <si>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</si>
  <si>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</si>
  <si>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</si>
  <si>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</si>
  <si>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</si>
  <si>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</si>
  <si>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</si>
  <si>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</si>
  <si>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</si>
  <si>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</si>
  <si>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</si>
  <si>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</si>
  <si>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</si>
  <si>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</si>
  <si>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</si>
  <si>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</si>
  <si>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</si>
  <si>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</si>
  <si>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</si>
  <si>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</si>
  <si>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</si>
  <si>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</si>
  <si>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</si>
  <si>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</si>
  <si>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</si>
  <si>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</si>
  <si>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</si>
  <si>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</si>
  <si>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</si>
  <si>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</si>
  <si>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</si>
  <si>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</si>
  <si>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</si>
  <si>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</si>
  <si>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</si>
  <si>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</si>
  <si>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</si>
  <si>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</si>
  <si>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</si>
  <si>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</si>
  <si>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</si>
  <si>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</si>
  <si>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</si>
  <si>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</si>
  <si>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</si>
  <si>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</si>
  <si>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</si>
  <si>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</si>
  <si>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</si>
  <si>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</si>
  <si>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</si>
  <si>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</si>
  <si>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</si>
  <si>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</si>
  <si>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</si>
  <si>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</si>
  <si>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</si>
  <si>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</si>
  <si>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</si>
  <si>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</si>
  <si>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</si>
  <si>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</si>
  <si>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</si>
  <si>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</si>
  <si>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</si>
  <si>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</si>
  <si>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</si>
  <si>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</si>
  <si>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</si>
  <si>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</si>
  <si>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</si>
  <si>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</si>
  <si>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</si>
  <si>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</si>
  <si>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</si>
  <si>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</si>
  <si>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</si>
  <si>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</si>
  <si>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</si>
  <si>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</si>
  <si>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</si>
  <si>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</si>
  <si>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</si>
  <si>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</si>
  <si>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</si>
  <si>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</si>
  <si>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</si>
  <si>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</si>
  <si>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</si>
  <si>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</si>
  <si>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</si>
  <si>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</si>
  <si>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</si>
  <si>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</si>
  <si>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</si>
  <si>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</si>
  <si>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</si>
  <si>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</si>
  <si>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</si>
  <si>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</si>
  <si>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</si>
  <si>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</si>
  <si>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</si>
  <si>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</si>
  <si>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</si>
  <si>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</si>
  <si>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</si>
  <si>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</si>
  <si>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</si>
  <si>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</si>
  <si>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</si>
  <si>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</si>
  <si>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</si>
  <si>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</si>
  <si>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</si>
  <si>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</si>
  <si>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</si>
  <si>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</si>
  <si>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</si>
  <si>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</si>
  <si>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</si>
  <si>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</si>
  <si>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</si>
  <si>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</si>
  <si>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</si>
  <si>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</si>
  <si>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</si>
  <si>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</si>
  <si>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</si>
  <si>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</si>
  <si>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</si>
  <si>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</si>
  <si>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</si>
  <si>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</si>
  <si>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</si>
  <si>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</si>
  <si>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</si>
  <si>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</si>
  <si>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</si>
  <si>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</si>
  <si>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</si>
  <si>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</si>
  <si>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</si>
  <si>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</si>
  <si>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</si>
  <si>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</si>
  <si>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</si>
  <si>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</si>
  <si>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</si>
  <si>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</si>
  <si>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</si>
  <si>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</si>
  <si>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</si>
  <si>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</si>
  <si>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</si>
  <si>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</si>
  <si>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</si>
  <si>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</si>
  <si>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</si>
  <si>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</si>
  <si>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</si>
  <si>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</si>
  <si>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</si>
  <si>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</si>
  <si>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</si>
  <si>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</si>
  <si>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</si>
  <si>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</si>
  <si>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</si>
  <si>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</si>
  <si>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</si>
  <si>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</si>
  <si>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</si>
  <si>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</si>
  <si>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</si>
  <si>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</si>
  <si>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</si>
  <si>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</si>
  <si>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</si>
  <si>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</si>
  <si>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</si>
  <si>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</si>
  <si>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</si>
  <si>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</si>
  <si>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</si>
  <si>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</si>
  <si>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</si>
  <si>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</si>
  <si>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</si>
  <si>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</si>
  <si>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</si>
  <si>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</si>
  <si>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</si>
  <si>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</si>
  <si>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</si>
  <si>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</si>
  <si>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</si>
  <si>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</si>
  <si>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</si>
  <si>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</si>
  <si>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</si>
  <si>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</si>
  <si>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</si>
  <si>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</si>
  <si>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</si>
  <si>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</si>
  <si>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</si>
  <si>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</si>
  <si>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</si>
  <si>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</si>
  <si>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</si>
  <si>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</si>
  <si>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</si>
  <si>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</si>
  <si>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</si>
  <si>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</si>
  <si>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</si>
  <si>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</si>
  <si>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</si>
  <si>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</si>
  <si>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</si>
  <si>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</si>
  <si>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</si>
  <si>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</si>
  <si>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</si>
  <si>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</si>
  <si>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</si>
  <si>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</si>
  <si>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</si>
  <si>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</si>
  <si>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</si>
  <si>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</si>
  <si>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</si>
  <si>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</si>
  <si>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</si>
  <si>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</si>
  <si>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</si>
  <si>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</si>
  <si>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</si>
  <si>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</si>
  <si>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</si>
  <si>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</si>
  <si>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</si>
  <si>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</si>
  <si>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</si>
  <si>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</si>
  <si>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</si>
  <si>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</si>
  <si>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</si>
  <si>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</si>
  <si>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</si>
  <si>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</si>
  <si>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</si>
  <si>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</si>
  <si>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</si>
  <si>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</si>
  <si>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</si>
  <si>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</si>
  <si>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</si>
  <si>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</si>
  <si>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</si>
  <si>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</si>
  <si>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</si>
  <si>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</si>
  <si>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</si>
  <si>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</si>
  <si>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</si>
  <si>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</si>
  <si>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</si>
  <si>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</si>
  <si>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</si>
  <si>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</si>
  <si>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</si>
  <si>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</si>
  <si>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</si>
  <si>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</si>
  <si>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</si>
  <si>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</si>
  <si>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</si>
  <si>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</si>
  <si>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</si>
  <si>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</si>
  <si>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</si>
  <si>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</si>
  <si>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</si>
  <si>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</si>
  <si>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</si>
  <si>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</si>
  <si>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</si>
  <si>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</si>
  <si>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</si>
  <si>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</si>
  <si>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</si>
  <si>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</si>
  <si>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</si>
  <si>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</si>
  <si>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</si>
  <si>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</si>
  <si>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</si>
  <si>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</si>
  <si>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</si>
  <si>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</si>
  <si>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</si>
  <si>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</si>
  <si>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</si>
  <si>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</si>
  <si>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</si>
  <si>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</si>
  <si>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</si>
  <si>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</si>
  <si>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</si>
  <si>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</si>
  <si>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</si>
  <si>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</si>
  <si>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</si>
  <si>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</si>
  <si>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</si>
  <si>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</si>
  <si>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</si>
  <si>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</si>
  <si>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</si>
  <si>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</si>
  <si>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</si>
  <si>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</si>
  <si>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</si>
  <si>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</si>
  <si>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</si>
  <si>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</si>
  <si>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</si>
  <si>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</si>
  <si>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</si>
  <si>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</si>
  <si>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</si>
  <si>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</si>
  <si>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</si>
  <si>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</si>
  <si>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</si>
  <si>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</si>
  <si>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</si>
  <si>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</si>
  <si>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</si>
  <si>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</si>
  <si>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</si>
  <si>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</si>
  <si>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</si>
  <si>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</si>
  <si>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</si>
  <si>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</si>
  <si>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</si>
  <si>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</si>
  <si>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</si>
  <si>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</si>
  <si>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</si>
  <si>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</si>
  <si>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</si>
  <si>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</si>
  <si>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</si>
  <si>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</si>
  <si>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</si>
  <si>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</si>
  <si>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</si>
  <si>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</si>
  <si>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</si>
  <si>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</si>
  <si>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</si>
  <si>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</si>
  <si>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</si>
  <si>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</si>
  <si>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</si>
  <si>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</si>
  <si>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</si>
  <si>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</si>
  <si>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</si>
  <si>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</si>
  <si>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</si>
  <si>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</si>
  <si>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</si>
  <si>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</si>
  <si>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</si>
  <si>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</si>
  <si>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</si>
  <si>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</si>
  <si>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</si>
  <si>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</si>
  <si>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</si>
  <si>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</si>
  <si>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</si>
  <si>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</si>
  <si>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</si>
  <si>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</si>
  <si>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</si>
  <si>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</si>
  <si>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</si>
  <si>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</si>
  <si>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</si>
  <si>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</si>
  <si>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</si>
  <si>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</si>
  <si>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</si>
  <si>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</si>
  <si>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</si>
  <si>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</si>
  <si>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</si>
  <si>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</si>
  <si>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</si>
  <si>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</si>
  <si>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</si>
  <si>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</si>
  <si>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</si>
  <si>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</si>
  <si>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</si>
  <si>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</si>
  <si>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</si>
  <si>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</si>
  <si>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</si>
  <si>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</si>
  <si>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</si>
  <si>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</si>
  <si>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</si>
  <si>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</si>
  <si>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</si>
  <si>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</si>
  <si>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</si>
  <si>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</si>
  <si>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</si>
  <si>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</si>
  <si>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</si>
  <si>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</si>
  <si>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</si>
  <si>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</si>
  <si>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</si>
  <si>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</si>
  <si>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</si>
  <si>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</si>
  <si>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</si>
  <si>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</si>
  <si>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</si>
  <si>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</si>
  <si>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</si>
  <si>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</si>
  <si>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</si>
  <si>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</si>
  <si>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</si>
  <si>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</si>
  <si>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</si>
  <si>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</si>
  <si>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</si>
  <si>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</si>
  <si>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</si>
  <si>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</si>
  <si>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</si>
  <si>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</si>
  <si>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</si>
  <si>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</si>
  <si>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</si>
  <si>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</si>
  <si>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</si>
  <si>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</si>
  <si>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</si>
  <si>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</si>
  <si>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</si>
  <si>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</si>
  <si>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</si>
  <si>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</si>
  <si>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</si>
  <si>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</si>
  <si>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</si>
  <si>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</si>
  <si>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</si>
  <si>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</si>
  <si>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</si>
  <si>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</si>
  <si>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</si>
  <si>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</si>
  <si>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</si>
  <si>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</si>
  <si>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</si>
  <si>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</si>
  <si>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</si>
  <si>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</si>
  <si>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</si>
  <si>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</si>
  <si>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</si>
  <si>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</si>
  <si>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</si>
  <si>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</si>
  <si>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</si>
  <si>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</si>
  <si>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</si>
  <si>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</si>
  <si>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</si>
  <si>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</si>
  <si>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</si>
  <si>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</si>
  <si>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</si>
  <si>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</si>
  <si>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</si>
  <si>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</si>
  <si>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</si>
  <si>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</si>
  <si>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</si>
  <si>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</si>
  <si>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</si>
  <si>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</si>
  <si>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</si>
  <si>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</si>
  <si>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</si>
  <si>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</si>
  <si>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</si>
  <si>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</si>
  <si>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</si>
  <si>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</si>
  <si>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</si>
  <si>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</si>
  <si>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</si>
  <si>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</si>
  <si>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</si>
  <si>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</si>
  <si>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</si>
  <si>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</si>
  <si>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</si>
  <si>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</si>
  <si>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</si>
  <si>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</si>
  <si>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</si>
  <si>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</si>
  <si>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</si>
  <si>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</si>
  <si>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</si>
  <si>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</si>
  <si>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</si>
  <si>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</si>
  <si>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</si>
  <si>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</si>
  <si>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</si>
  <si>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</si>
  <si>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</si>
  <si>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</si>
  <si>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</si>
  <si>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</si>
  <si>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</si>
  <si>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</si>
  <si>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</si>
  <si>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</si>
  <si>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</si>
  <si>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</si>
  <si>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</si>
  <si>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</si>
  <si>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</si>
  <si>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</si>
  <si>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</si>
  <si>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</si>
  <si>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</si>
  <si>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</si>
  <si>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</si>
  <si>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</si>
  <si>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</si>
  <si>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</si>
  <si>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</si>
  <si>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</si>
  <si>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</si>
  <si>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</si>
  <si>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</si>
  <si>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</si>
  <si>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</si>
  <si>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</si>
  <si>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</si>
  <si>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</si>
  <si>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</si>
  <si>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</si>
  <si>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</si>
  <si>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</si>
  <si>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</si>
  <si>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</si>
  <si>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</si>
  <si>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</si>
  <si>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</si>
  <si>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</si>
  <si>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</si>
  <si>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</si>
  <si>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</si>
  <si>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</si>
  <si>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</si>
  <si>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</si>
  <si>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</si>
  <si>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</si>
  <si>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</si>
  <si>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</si>
  <si>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</si>
  <si>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</si>
  <si>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</si>
  <si>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</si>
  <si>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</si>
  <si>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</si>
  <si>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</si>
  <si>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</si>
  <si>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</si>
  <si>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</si>
  <si>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</si>
  <si>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</si>
  <si>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</si>
  <si>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</si>
  <si>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</si>
  <si>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</si>
  <si>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</si>
  <si>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</si>
  <si>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</si>
  <si>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</si>
  <si>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</si>
  <si>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</si>
  <si>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</si>
  <si>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</si>
  <si>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</si>
  <si>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</si>
  <si>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</si>
  <si>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</si>
  <si>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</si>
  <si>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</si>
  <si>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</si>
  <si>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</si>
  <si>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</si>
  <si>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</si>
  <si>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</si>
  <si>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</si>
  <si>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</si>
  <si>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</si>
  <si>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</si>
  <si>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</si>
  <si>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</si>
  <si>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</si>
  <si>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</si>
  <si>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</si>
  <si>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</si>
  <si>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</si>
  <si>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</si>
  <si>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</si>
  <si>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</si>
  <si>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</si>
  <si>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</si>
  <si>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</si>
  <si>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</si>
  <si>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</si>
  <si>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</si>
  <si>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</si>
  <si>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</si>
  <si>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</si>
  <si>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</si>
  <si>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</si>
  <si>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</si>
  <si>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</si>
  <si>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</si>
  <si>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</si>
  <si>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</si>
  <si>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</si>
  <si>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</si>
  <si>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</si>
  <si>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</si>
  <si>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</si>
  <si>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</si>
  <si>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</si>
  <si>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</si>
  <si>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</si>
  <si>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</si>
  <si>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</si>
  <si>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</si>
  <si>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</si>
  <si>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</si>
  <si>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</si>
  <si>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</si>
  <si>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</si>
  <si>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</si>
  <si>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</si>
  <si>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</si>
  <si>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</si>
  <si>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</si>
  <si>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</si>
  <si>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</si>
  <si>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</si>
  <si>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</si>
  <si>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</si>
  <si>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</si>
  <si>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</si>
  <si>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</si>
  <si>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</si>
  <si>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</si>
  <si>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</si>
  <si>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</si>
  <si>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</si>
  <si>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</si>
  <si>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</si>
  <si>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</si>
  <si>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</si>
  <si>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</si>
  <si>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</si>
  <si>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</si>
  <si>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</si>
  <si>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</si>
  <si>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</si>
  <si>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</si>
  <si>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</si>
  <si>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</si>
  <si>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</si>
  <si>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</si>
  <si>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</si>
  <si>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</si>
  <si>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</si>
  <si>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</si>
  <si>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</si>
  <si>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</si>
  <si>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</si>
  <si>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</si>
  <si>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</si>
  <si>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</si>
  <si>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</si>
  <si>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</si>
  <si>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</si>
  <si>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</si>
  <si>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</si>
  <si>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</si>
  <si>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</si>
  <si>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</si>
  <si>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</si>
  <si>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</si>
  <si>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</si>
  <si>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</si>
  <si>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</si>
  <si>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</si>
  <si>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</si>
  <si>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</si>
  <si>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</si>
  <si>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</si>
  <si>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</si>
  <si>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</si>
  <si>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</si>
  <si>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</si>
  <si>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</si>
  <si>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</si>
  <si>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</si>
  <si>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</si>
  <si>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</si>
  <si>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</si>
  <si>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</si>
  <si>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</si>
  <si>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</si>
  <si>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</si>
  <si>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</si>
  <si>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</si>
  <si>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</si>
  <si>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</si>
  <si>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</si>
  <si>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</si>
  <si>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</si>
  <si>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</si>
  <si>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</si>
  <si>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</si>
  <si>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</si>
  <si>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</si>
  <si>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</si>
  <si>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</si>
  <si>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</si>
  <si>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</si>
  <si>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</si>
  <si>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</si>
  <si>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</si>
  <si>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</si>
  <si>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</si>
  <si>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</si>
  <si>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</si>
  <si>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</si>
  <si>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</si>
  <si>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</si>
  <si>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</si>
  <si>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</si>
  <si>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</si>
  <si>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</si>
  <si>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</si>
  <si>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</si>
  <si>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</si>
  <si>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</si>
  <si>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</si>
  <si>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</si>
  <si>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</si>
  <si>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</si>
  <si>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</si>
  <si>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</si>
  <si>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</si>
  <si>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</si>
  <si>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</si>
  <si>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</si>
  <si>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</si>
  <si>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</si>
  <si>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</si>
  <si>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</si>
  <si>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</si>
  <si>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</si>
  <si>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</si>
  <si>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</si>
  <si>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</si>
  <si>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</si>
  <si>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</si>
  <si>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</si>
  <si>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</si>
  <si>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</si>
  <si>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</si>
  <si>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</si>
  <si>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</si>
  <si>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</si>
  <si>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</si>
  <si>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</si>
  <si>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</si>
  <si>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</si>
  <si>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</si>
  <si>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</si>
  <si>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</si>
  <si>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</si>
  <si>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</si>
  <si>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</si>
  <si>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</si>
  <si>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</si>
  <si>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</si>
  <si>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</si>
  <si>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</si>
  <si>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</si>
  <si>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</si>
  <si>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</si>
  <si>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</si>
  <si>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</si>
  <si>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</si>
  <si>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</si>
  <si>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</si>
  <si>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</si>
  <si>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</si>
  <si>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</si>
  <si>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</si>
  <si>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</si>
  <si>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</si>
  <si>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</si>
  <si>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</si>
  <si>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</si>
  <si>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</si>
  <si>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</si>
  <si>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</si>
  <si>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</si>
  <si>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</si>
  <si>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</si>
  <si>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</si>
  <si>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</si>
  <si>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</si>
  <si>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</si>
  <si>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</si>
  <si>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</si>
  <si>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</si>
  <si>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</si>
  <si>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</si>
  <si>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</si>
  <si>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</si>
  <si>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</si>
  <si>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</si>
  <si>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</si>
  <si>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</si>
  <si>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</si>
  <si>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</si>
  <si>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</si>
  <si>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</si>
  <si>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</si>
  <si>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</si>
  <si>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</si>
  <si>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</si>
  <si>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</si>
  <si>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</si>
  <si>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</si>
  <si>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</si>
  <si>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</si>
  <si>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</si>
  <si>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</si>
  <si>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</si>
  <si>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</si>
  <si>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</si>
  <si>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</si>
  <si>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</si>
  <si>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</si>
  <si>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</si>
  <si>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</si>
  <si>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</si>
  <si>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</si>
  <si>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</si>
  <si>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</si>
  <si>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</si>
  <si>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</si>
  <si>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</si>
  <si>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</si>
  <si>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</si>
  <si>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</si>
  <si>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</si>
  <si>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</si>
  <si>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</si>
  <si>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</si>
  <si>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</si>
  <si>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</si>
  <si>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</si>
  <si>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</si>
  <si>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</si>
  <si>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</si>
  <si>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</si>
  <si>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</si>
  <si>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</si>
  <si>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</si>
  <si>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</si>
  <si>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</si>
  <si>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</si>
  <si>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</si>
  <si>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</si>
  <si>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</si>
  <si>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</si>
  <si>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</si>
  <si>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</si>
  <si>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</si>
  <si>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</si>
  <si>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</si>
  <si>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</si>
  <si>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</si>
  <si>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</si>
  <si>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</si>
  <si>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</si>
  <si>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</si>
  <si>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</si>
  <si>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</si>
  <si>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</si>
  <si>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</si>
  <si>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</si>
  <si>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</si>
  <si>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</si>
  <si>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</si>
  <si>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</si>
  <si>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</si>
  <si>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</si>
  <si>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</si>
  <si>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</si>
  <si>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</si>
  <si>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</si>
  <si>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</si>
  <si>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</si>
  <si>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</si>
  <si>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</si>
  <si>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</si>
  <si>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</si>
  <si>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</si>
  <si>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</si>
  <si>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</si>
  <si>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</si>
  <si>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</si>
  <si>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</si>
  <si>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</si>
  <si>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</si>
  <si>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</si>
  <si>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</si>
  <si>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</si>
  <si>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</si>
  <si>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</si>
  <si>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</si>
  <si>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</si>
  <si>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</si>
  <si>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</si>
  <si>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</si>
  <si>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</si>
  <si>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</si>
  <si>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</si>
  <si>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</si>
  <si>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</si>
  <si>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</si>
  <si>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</si>
  <si>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</si>
  <si>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</si>
  <si>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</si>
  <si>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</si>
  <si>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</si>
  <si>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</si>
  <si>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</si>
  <si>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</si>
  <si>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</si>
  <si>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</si>
  <si>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</si>
  <si>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</si>
  <si>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</si>
  <si>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</si>
  <si>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</si>
  <si>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</si>
  <si>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</si>
  <si>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</si>
  <si>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</si>
  <si>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</si>
  <si>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</si>
  <si>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</si>
  <si>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</si>
  <si>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</si>
  <si>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</si>
  <si>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</si>
  <si>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</si>
  <si>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</si>
  <si>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</si>
  <si>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</si>
  <si>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</si>
  <si>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</si>
  <si>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</si>
  <si>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</si>
  <si>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</si>
  <si>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</si>
  <si>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</si>
  <si>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</si>
  <si>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</si>
  <si>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</si>
  <si>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</si>
  <si>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</si>
  <si>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</si>
  <si>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</si>
  <si>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</si>
  <si>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</si>
  <si>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</si>
  <si>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</si>
  <si>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</si>
  <si>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</si>
  <si>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</si>
  <si>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</si>
  <si>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</si>
  <si>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</si>
  <si>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</si>
  <si>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</si>
  <si>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</si>
  <si>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</si>
  <si>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</si>
  <si>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</si>
  <si>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</si>
  <si>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</si>
  <si>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</si>
  <si>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</si>
  <si>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</si>
  <si>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</si>
  <si>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</si>
  <si>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</si>
  <si>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</si>
  <si>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</si>
  <si>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</si>
  <si>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</si>
  <si>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</si>
  <si>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</si>
  <si>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</si>
  <si>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</si>
  <si>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</si>
  <si>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</si>
  <si>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</si>
  <si>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</si>
  <si>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</si>
  <si>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</si>
  <si>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</si>
  <si>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</si>
  <si>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</si>
  <si>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</si>
  <si>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</si>
  <si>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</si>
  <si>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</si>
  <si>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</si>
  <si>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</si>
  <si>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</si>
  <si>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</si>
  <si>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</si>
  <si>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</si>
  <si>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</si>
  <si>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</si>
  <si>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</si>
  <si>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</si>
  <si>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</si>
  <si>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</si>
  <si>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</si>
  <si>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</si>
  <si>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</si>
  <si>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</si>
  <si>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</si>
  <si>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</si>
  <si>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</si>
  <si>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</si>
  <si>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</si>
  <si>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</si>
  <si>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</si>
  <si>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</si>
  <si>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</si>
  <si>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</si>
  <si>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</si>
  <si>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</si>
  <si>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</si>
  <si>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</si>
  <si>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</si>
  <si>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</si>
  <si>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</si>
  <si>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</si>
  <si>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</si>
  <si>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</si>
  <si>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</si>
  <si>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</si>
  <si>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</si>
  <si>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</si>
  <si>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</si>
  <si>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</si>
  <si>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</si>
  <si>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</si>
  <si>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</si>
  <si>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</si>
  <si>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</si>
  <si>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</si>
  <si>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</si>
  <si>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</si>
  <si>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</si>
  <si>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</si>
  <si>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</si>
  <si>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</si>
  <si>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</si>
  <si>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</si>
  <si>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</si>
  <si>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</si>
  <si>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</si>
  <si>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</si>
  <si>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</si>
  <si>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</si>
  <si>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</si>
  <si>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</si>
  <si>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</si>
  <si>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</si>
  <si>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</si>
  <si>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</si>
  <si>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</si>
  <si>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</si>
  <si>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</si>
  <si>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</si>
  <si>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</si>
  <si>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</si>
  <si>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</si>
  <si>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</si>
  <si>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</si>
  <si>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</si>
  <si>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</si>
  <si>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</si>
  <si>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</si>
  <si>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</si>
  <si>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</si>
  <si>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</si>
  <si>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</si>
  <si>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</si>
  <si>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</si>
  <si>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</si>
  <si>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</si>
  <si>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</si>
  <si>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</si>
  <si>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</si>
  <si>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</si>
  <si>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</si>
  <si>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</si>
  <si>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</si>
  <si>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</si>
  <si>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</si>
  <si>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</si>
  <si>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</si>
  <si>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</si>
  <si>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</si>
  <si>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</si>
  <si>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</si>
  <si>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</si>
  <si>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</si>
  <si>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</si>
  <si>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</si>
  <si>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</si>
  <si>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</si>
  <si>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</si>
  <si>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</si>
  <si>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</si>
  <si>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</si>
  <si>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</si>
  <si>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</si>
  <si>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</si>
  <si>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</si>
  <si>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</si>
  <si>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</si>
  <si>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</si>
  <si>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</si>
  <si>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</si>
  <si>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</si>
  <si>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</si>
  <si>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</si>
  <si>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</si>
  <si>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</si>
  <si>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</si>
  <si>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</si>
  <si>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</si>
  <si>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</si>
  <si>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</si>
  <si>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</si>
  <si>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</si>
  <si>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</si>
  <si>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</si>
  <si>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</si>
  <si>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</si>
  <si>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</si>
  <si>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</si>
  <si>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</si>
  <si>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</si>
  <si>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</si>
  <si>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</si>
  <si>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</si>
  <si>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</si>
  <si>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</si>
  <si>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</si>
  <si>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</si>
  <si>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</si>
  <si>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</si>
  <si>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</si>
  <si>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</si>
  <si>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</si>
  <si>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</si>
  <si>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</si>
  <si>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</si>
  <si>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</si>
  <si>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</si>
  <si>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</si>
  <si>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</si>
  <si>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</si>
  <si>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</si>
  <si>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</si>
  <si>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</si>
  <si>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</si>
  <si>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</si>
  <si>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</si>
  <si>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</si>
  <si>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</si>
  <si>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</si>
  <si>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</si>
  <si>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</si>
  <si>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</si>
  <si>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</si>
  <si>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</si>
  <si>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</si>
  <si>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</si>
  <si>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</si>
  <si>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</si>
  <si>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</si>
  <si>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</si>
  <si>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</si>
  <si>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</si>
  <si>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</si>
  <si>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</si>
  <si>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</si>
  <si>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</si>
  <si>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</si>
  <si>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</si>
  <si>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</si>
  <si>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</si>
  <si>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</si>
  <si>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</si>
  <si>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</si>
  <si>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</si>
  <si>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</si>
  <si>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</si>
  <si>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</si>
  <si>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</si>
  <si>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</si>
  <si>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</si>
  <si>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</si>
  <si>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</si>
  <si>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</si>
  <si>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</si>
  <si>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</si>
  <si>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</si>
  <si>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</si>
  <si>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</si>
  <si>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</si>
  <si>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</si>
  <si>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</si>
  <si>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</si>
  <si>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</si>
  <si>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</si>
  <si>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</si>
  <si>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</si>
  <si>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</si>
  <si>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</si>
  <si>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</si>
  <si>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</si>
  <si>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</si>
  <si>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</si>
  <si>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</si>
  <si>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</si>
  <si>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</si>
  <si>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</si>
  <si>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</si>
  <si>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</si>
  <si>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</si>
  <si>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</si>
  <si>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</si>
  <si>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</si>
  <si>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</si>
  <si>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</si>
  <si>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</si>
  <si>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</si>
  <si>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</si>
  <si>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</si>
  <si>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</si>
  <si>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</si>
  <si>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</si>
  <si>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</si>
  <si>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</si>
  <si>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</si>
  <si>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</si>
  <si>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</si>
  <si>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</si>
  <si>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</si>
  <si>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</si>
  <si>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</si>
  <si>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</si>
  <si>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</si>
  <si>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</si>
  <si>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</si>
  <si>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</si>
  <si>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</si>
  <si>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</si>
  <si>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</si>
  <si>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</si>
  <si>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</si>
  <si>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</si>
  <si>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</si>
  <si>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</si>
  <si>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</si>
  <si>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</si>
  <si>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</si>
  <si>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</si>
  <si>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</si>
  <si>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</si>
  <si>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</si>
  <si>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</si>
  <si>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</si>
  <si>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</si>
  <si>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</si>
  <si>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</si>
  <si>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</si>
  <si>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</si>
  <si>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</si>
  <si>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</si>
  <si>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</si>
  <si>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</si>
  <si>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</si>
  <si>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</si>
  <si>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</si>
  <si>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</si>
  <si>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</si>
  <si>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</si>
  <si>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</si>
  <si>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</si>
  <si>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</si>
  <si>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</si>
  <si>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</si>
  <si>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</si>
  <si>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</si>
  <si>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</si>
  <si>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</si>
  <si>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</si>
  <si>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</si>
  <si>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</si>
  <si>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</si>
  <si>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</si>
  <si>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</si>
  <si>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</si>
  <si>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</si>
  <si>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</si>
  <si>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</si>
  <si>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</si>
  <si>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</si>
  <si>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</si>
  <si>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</si>
  <si>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</si>
  <si>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</si>
  <si>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</si>
  <si>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</si>
  <si>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</si>
  <si>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</si>
  <si>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</si>
  <si>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</si>
  <si>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</si>
  <si>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</si>
  <si>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</si>
  <si>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</si>
  <si>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</si>
  <si>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</si>
  <si>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</si>
  <si>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</si>
  <si>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</si>
  <si>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</si>
  <si>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</si>
  <si>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</si>
  <si>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</si>
  <si>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</si>
  <si>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</si>
  <si>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</si>
  <si>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</si>
  <si>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</si>
  <si>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</si>
  <si>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</si>
  <si>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</si>
  <si>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</si>
  <si>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</si>
  <si>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</si>
  <si>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</si>
  <si>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</si>
  <si>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</si>
  <si>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</si>
  <si>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</si>
  <si>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</si>
  <si>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</si>
  <si>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</si>
  <si>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</si>
  <si>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</si>
  <si>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</si>
  <si>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</si>
  <si>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</si>
  <si>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</si>
  <si>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</si>
  <si>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</si>
  <si>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</si>
  <si>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</si>
  <si>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</si>
  <si>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</si>
  <si>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</si>
  <si>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</si>
  <si>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</si>
  <si>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</si>
  <si>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</si>
  <si>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</si>
  <si>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</si>
  <si>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</si>
  <si>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</si>
  <si>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</si>
  <si>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</si>
  <si>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</si>
  <si>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</si>
  <si>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</si>
  <si>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</si>
  <si>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</si>
  <si>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</si>
  <si>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</si>
  <si>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</si>
  <si>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</si>
  <si>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</si>
  <si>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</si>
  <si>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</si>
  <si>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</si>
  <si>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</si>
  <si>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</si>
  <si>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</si>
  <si>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</si>
  <si>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</si>
  <si>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</si>
  <si>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</si>
  <si>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</si>
  <si>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</si>
  <si>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</si>
  <si>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</si>
  <si>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</si>
  <si>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</si>
  <si>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</si>
  <si>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</si>
  <si>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</si>
  <si>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</si>
  <si>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</si>
  <si>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</si>
  <si>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</si>
  <si>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</si>
  <si>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</si>
  <si>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</si>
  <si>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</si>
  <si>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</si>
  <si>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</si>
  <si>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</si>
  <si>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</si>
  <si>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</si>
  <si>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</si>
  <si>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</si>
  <si>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</si>
  <si>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</si>
  <si>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</si>
  <si>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</si>
  <si>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</si>
  <si>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</si>
  <si>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</si>
  <si>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</si>
  <si>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</si>
  <si>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</si>
  <si>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</si>
  <si>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</si>
  <si>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</si>
  <si>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</si>
  <si>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</si>
  <si>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</si>
  <si>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</si>
  <si>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</si>
  <si>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</si>
  <si>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</si>
  <si>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</si>
  <si>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</si>
  <si>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</si>
  <si>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</si>
  <si>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</si>
  <si>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</si>
  <si>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</si>
  <si>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</si>
  <si>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</si>
  <si>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</si>
  <si>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</si>
  <si>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</si>
  <si>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</si>
  <si>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</si>
  <si>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</si>
  <si>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</si>
  <si>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</si>
  <si>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</si>
  <si>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</si>
  <si>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</si>
  <si>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</si>
  <si>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</si>
  <si>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</si>
  <si>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</si>
  <si>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</si>
  <si>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</si>
  <si>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</si>
  <si>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</si>
  <si>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</si>
  <si>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</si>
  <si>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</si>
  <si>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</si>
  <si>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</si>
  <si>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</si>
  <si>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</si>
  <si>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</si>
  <si>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</si>
  <si>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</si>
  <si>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</si>
  <si>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</si>
  <si>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</si>
  <si>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</si>
  <si>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</si>
  <si>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</si>
  <si>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</si>
  <si>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</si>
  <si>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</si>
  <si>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</si>
  <si>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</si>
  <si>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</si>
  <si>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</si>
  <si>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</si>
  <si>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</si>
  <si>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</si>
  <si>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</si>
  <si>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</si>
  <si>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</si>
  <si>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</si>
  <si>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</si>
  <si>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</si>
  <si>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</si>
  <si>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</si>
  <si>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</si>
  <si>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</si>
  <si>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</si>
  <si>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</si>
  <si>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</si>
  <si>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</si>
  <si>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</si>
  <si>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</si>
  <si>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</si>
  <si>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</si>
  <si>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</si>
  <si>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</si>
  <si>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</si>
  <si>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</si>
  <si>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</si>
  <si>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</si>
  <si>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</si>
  <si>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</si>
  <si>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</si>
  <si>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</si>
  <si>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</si>
  <si>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</si>
  <si>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</si>
  <si>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</si>
  <si>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</si>
  <si>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</si>
  <si>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</si>
  <si>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</si>
  <si>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</si>
  <si>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</si>
  <si>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</si>
  <si>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</si>
  <si>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</si>
  <si>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</si>
  <si>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</si>
  <si>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</si>
  <si>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</si>
  <si>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</si>
  <si>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</si>
  <si>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</si>
  <si>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</si>
  <si>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</si>
  <si>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</si>
  <si>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</si>
  <si>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</si>
  <si>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</si>
  <si>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</si>
  <si>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</si>
  <si>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</si>
  <si>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</si>
  <si>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</si>
  <si>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</si>
  <si>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</si>
  <si>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</si>
  <si>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</si>
  <si>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</si>
  <si>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</si>
  <si>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</si>
  <si>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</si>
  <si>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</si>
  <si>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</si>
  <si>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</si>
  <si>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</si>
  <si>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</si>
  <si>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</si>
  <si>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</si>
  <si>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</si>
  <si>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</si>
  <si>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</si>
  <si>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</si>
  <si>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</si>
  <si>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</si>
  <si>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</si>
  <si>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</si>
  <si>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</si>
  <si>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</si>
  <si>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</si>
  <si>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</si>
  <si>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</si>
  <si>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</si>
  <si>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</si>
  <si>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</si>
  <si>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</si>
  <si>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</si>
  <si>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</si>
  <si>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</si>
  <si>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</si>
  <si>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</si>
  <si>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</si>
  <si>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</si>
  <si>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</si>
  <si>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</si>
  <si>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</si>
  <si>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</si>
  <si>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</si>
  <si>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</si>
  <si>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</si>
  <si>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</si>
  <si>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</si>
  <si>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</si>
  <si>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</si>
  <si>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</si>
  <si>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</si>
  <si>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</si>
  <si>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</si>
  <si>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</si>
  <si>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</si>
  <si>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</si>
  <si>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</si>
  <si>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</si>
  <si>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</si>
  <si>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</si>
  <si>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</si>
  <si>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</si>
  <si>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</si>
  <si>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</si>
  <si>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</si>
  <si>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</si>
  <si>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</si>
  <si>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</si>
  <si>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</si>
  <si>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</si>
  <si>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</si>
  <si>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</si>
  <si>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</si>
  <si>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</si>
  <si>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</si>
  <si>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</si>
  <si>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</si>
  <si>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</si>
  <si>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</si>
  <si>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</si>
  <si>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</si>
  <si>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</si>
  <si>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</si>
  <si>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</si>
  <si>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</si>
  <si>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</si>
  <si>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</si>
  <si>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</si>
  <si>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</si>
  <si>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</si>
  <si>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</si>
  <si>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</si>
  <si>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</si>
  <si>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</si>
  <si>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</si>
  <si>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</si>
  <si>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</si>
  <si>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</si>
  <si>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</si>
  <si>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</si>
  <si>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</si>
  <si>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</si>
  <si>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</si>
  <si>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</si>
  <si>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</si>
  <si>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</si>
  <si>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</si>
  <si>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</si>
  <si>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</si>
  <si>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</si>
  <si>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</si>
  <si>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</si>
  <si>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</si>
  <si>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</si>
  <si>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</si>
  <si>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</si>
  <si>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</si>
  <si>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</si>
  <si>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</si>
  <si>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</si>
  <si>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</si>
  <si>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</si>
  <si>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</si>
  <si>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</si>
  <si>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</si>
  <si>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</si>
  <si>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</si>
  <si>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</si>
  <si>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</si>
  <si>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</si>
  <si>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</si>
  <si>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</si>
  <si>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</si>
  <si>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</si>
  <si>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</si>
  <si>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</si>
  <si>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</si>
  <si>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</si>
  <si>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</si>
  <si>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</si>
  <si>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</si>
  <si>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</si>
  <si>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</si>
  <si>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</si>
  <si>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</si>
  <si>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</si>
  <si>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</si>
  <si>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</si>
  <si>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</si>
  <si>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</si>
  <si>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</si>
  <si>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</si>
  <si>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</si>
  <si>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</si>
  <si>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</si>
  <si>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</si>
  <si>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</si>
  <si>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</si>
  <si>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</si>
  <si>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</si>
  <si>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</si>
  <si>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</si>
  <si>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</si>
  <si>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</si>
  <si>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</si>
  <si>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</si>
  <si>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</si>
  <si>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</si>
  <si>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</si>
  <si>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</si>
  <si>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</si>
  <si>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</si>
  <si>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</si>
  <si>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</si>
  <si>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</si>
  <si>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</si>
  <si>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</si>
  <si>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</si>
  <si>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</si>
  <si>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</si>
  <si>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</si>
  <si>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</si>
  <si>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</si>
  <si>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</si>
  <si>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</si>
  <si>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</si>
  <si>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</si>
  <si>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</si>
  <si>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</si>
  <si>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</si>
  <si>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</si>
  <si>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</si>
  <si>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</si>
  <si>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</si>
  <si>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</si>
  <si>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</si>
  <si>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</si>
  <si>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</si>
  <si>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</si>
  <si>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</si>
  <si>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</si>
  <si>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</si>
  <si>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</si>
  <si>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</si>
  <si>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</si>
  <si>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</si>
  <si>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</si>
  <si>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</si>
  <si>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</si>
  <si>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</si>
  <si>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</si>
  <si>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</si>
  <si>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</si>
  <si>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</si>
  <si>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</si>
  <si>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</si>
  <si>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</si>
  <si>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</si>
  <si>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</si>
  <si>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</si>
  <si>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</si>
  <si>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</si>
  <si>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</si>
  <si>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</si>
  <si>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</si>
  <si>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</si>
  <si>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</si>
  <si>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</si>
  <si>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</si>
  <si>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</si>
  <si>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</si>
  <si>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</si>
  <si>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</si>
  <si>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</si>
  <si>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</si>
  <si>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</si>
  <si>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</si>
  <si>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</si>
  <si>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</si>
  <si>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</si>
  <si>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</si>
  <si>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</si>
  <si>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</si>
  <si>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</si>
  <si>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</si>
  <si>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</si>
  <si>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</si>
  <si>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</si>
  <si>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</si>
  <si>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</si>
  <si>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</si>
  <si>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</si>
  <si>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</si>
  <si>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</si>
  <si>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</si>
  <si>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</si>
  <si>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</si>
  <si>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</si>
  <si>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</si>
  <si>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</si>
  <si>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</si>
  <si>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</si>
  <si>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</si>
  <si>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</si>
  <si>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</si>
  <si>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</si>
  <si>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</si>
  <si>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</si>
  <si>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</si>
  <si>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</si>
  <si>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</si>
  <si>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</si>
  <si>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</si>
  <si>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</si>
  <si>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</si>
  <si>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</si>
  <si>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</si>
  <si>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</si>
  <si>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</si>
  <si>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</si>
  <si>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</si>
  <si>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</si>
  <si>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</si>
  <si>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</si>
  <si>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</si>
  <si>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</si>
  <si>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</si>
  <si>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</si>
  <si>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</si>
  <si>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</si>
  <si>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</si>
  <si>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</si>
  <si>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</si>
  <si>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</si>
  <si>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</si>
  <si>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</si>
  <si>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</si>
  <si>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</si>
  <si>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</si>
  <si>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</si>
  <si>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</si>
  <si>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</si>
  <si>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</si>
  <si>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</si>
  <si>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</si>
  <si>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</si>
  <si>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</si>
  <si>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</si>
  <si>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</si>
  <si>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</si>
  <si>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</si>
  <si>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</si>
  <si>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</si>
  <si>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</si>
  <si>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</si>
  <si>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</si>
  <si>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</si>
  <si>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</si>
  <si>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</si>
  <si>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</si>
  <si>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</si>
  <si>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</si>
  <si>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</si>
  <si>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</si>
  <si>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</si>
  <si>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</si>
  <si>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</si>
  <si>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</si>
  <si>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</si>
  <si>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</si>
  <si>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</si>
  <si>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</si>
  <si>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</si>
  <si>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</si>
  <si>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</si>
  <si>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</si>
  <si>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</si>
  <si>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</si>
  <si>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</si>
  <si>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</si>
  <si>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</si>
  <si>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</si>
  <si>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</si>
  <si>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</si>
  <si>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</si>
  <si>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</si>
  <si>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</si>
  <si>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</si>
  <si>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</si>
  <si>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</si>
  <si>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</si>
  <si>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</si>
  <si>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</si>
  <si>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</si>
  <si>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</si>
  <si>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</si>
  <si>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</si>
  <si>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</si>
  <si>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</si>
  <si>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</si>
  <si>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</si>
  <si>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</si>
  <si>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</si>
  <si>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</si>
  <si>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</si>
  <si>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</si>
  <si>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</si>
  <si>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</si>
  <si>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</si>
  <si>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</si>
  <si>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</si>
  <si>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</si>
  <si>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</si>
  <si>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</si>
  <si>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</si>
  <si>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</si>
  <si>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</si>
  <si>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</si>
  <si>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</si>
  <si>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</si>
  <si>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</si>
  <si>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</si>
  <si>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</si>
  <si>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</si>
  <si>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</si>
  <si>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</si>
  <si>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</si>
  <si>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</si>
  <si>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</si>
  <si>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</si>
  <si>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</si>
  <si>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</si>
  <si>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</si>
  <si>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</si>
  <si>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</si>
  <si>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</si>
  <si>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</si>
  <si>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</si>
  <si>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</si>
  <si>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</si>
  <si>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</si>
  <si>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</si>
  <si>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</si>
  <si>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</si>
  <si>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</si>
  <si>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</si>
  <si>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</si>
  <si>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</si>
  <si>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</si>
  <si>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</si>
  <si>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</si>
  <si>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</si>
  <si>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</si>
  <si>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</si>
  <si>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</si>
  <si>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</si>
  <si>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</si>
  <si>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</si>
  <si>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</si>
  <si>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</si>
  <si>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</si>
  <si>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</si>
  <si>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</si>
  <si>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</si>
  <si>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</si>
  <si>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</si>
  <si>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</si>
  <si>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</si>
  <si>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</si>
  <si>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</si>
  <si>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</si>
  <si>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</si>
  <si>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</si>
  <si>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</si>
  <si>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</si>
  <si>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</si>
  <si>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</si>
  <si>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</si>
  <si>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</si>
  <si>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</si>
  <si>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</si>
  <si>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</si>
  <si>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</si>
  <si>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</si>
  <si>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</si>
  <si>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</si>
  <si>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</si>
  <si>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</si>
  <si>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</si>
  <si>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</si>
  <si>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</si>
  <si>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</si>
  <si>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</si>
  <si>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</si>
  <si>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</si>
  <si>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</si>
  <si>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</si>
  <si>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</si>
  <si>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</si>
  <si>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</si>
  <si>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</si>
  <si>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</si>
  <si>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</si>
  <si>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</si>
  <si>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</si>
  <si>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</si>
  <si>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</si>
  <si>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</si>
  <si>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</si>
  <si>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</si>
  <si>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</si>
  <si>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</si>
  <si>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</si>
  <si>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</si>
  <si>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</si>
  <si>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</si>
  <si>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</si>
  <si>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</si>
  <si>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</si>
  <si>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</si>
  <si>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</si>
  <si>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</si>
  <si>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</si>
  <si>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</si>
  <si>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</si>
  <si>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</si>
  <si>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</si>
  <si>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</si>
  <si>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</si>
  <si>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</si>
  <si>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</si>
  <si>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</si>
  <si>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</si>
  <si>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</si>
  <si>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</si>
  <si>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</si>
  <si>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</si>
  <si>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</si>
  <si>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</si>
  <si>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</si>
  <si>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</si>
  <si>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</si>
  <si>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</si>
  <si>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</si>
  <si>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</si>
  <si>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</si>
  <si>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</si>
  <si>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</si>
  <si>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</si>
  <si>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</si>
  <si>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</si>
  <si>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</si>
  <si>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</si>
  <si>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</si>
  <si>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</si>
  <si>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</si>
  <si>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</si>
  <si>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</si>
  <si>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</si>
  <si>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</si>
  <si>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</si>
  <si>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</si>
  <si>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</si>
  <si>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</si>
  <si>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</si>
  <si>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</si>
  <si>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</si>
  <si>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</si>
  <si>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</si>
  <si>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</si>
  <si>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</si>
  <si>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</si>
  <si>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</si>
  <si>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</si>
  <si>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</si>
  <si>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</si>
  <si>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</si>
  <si>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</si>
  <si>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</si>
  <si>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</si>
  <si>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</si>
  <si>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</si>
  <si>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</si>
  <si>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</si>
  <si>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</si>
  <si>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</si>
  <si>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</si>
  <si>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</si>
  <si>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</si>
  <si>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</si>
  <si>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</si>
  <si>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</si>
  <si>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</si>
  <si>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</si>
  <si>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</si>
  <si>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</si>
  <si>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</si>
  <si>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</si>
  <si>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</si>
  <si>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</si>
  <si>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</si>
  <si>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</si>
  <si>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</si>
  <si>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</si>
  <si>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</si>
  <si>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</si>
  <si>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</si>
  <si>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</si>
  <si>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</si>
  <si>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</si>
  <si>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</si>
  <si>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</si>
  <si>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</si>
  <si>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</si>
  <si>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</si>
  <si>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</si>
  <si>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</si>
  <si>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</si>
  <si>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</si>
  <si>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</si>
  <si>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</si>
  <si>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</si>
  <si>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</si>
  <si>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</si>
  <si>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</si>
  <si>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</si>
  <si>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</si>
  <si>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</si>
  <si>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</si>
  <si>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</si>
  <si>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</si>
  <si>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</si>
  <si>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</si>
  <si>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</si>
  <si>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</si>
  <si>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</si>
  <si>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</si>
  <si>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</si>
  <si>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</si>
  <si>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</si>
  <si>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</si>
  <si>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</si>
  <si>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</si>
  <si>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</si>
  <si>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</si>
  <si>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</si>
  <si>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</si>
  <si>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</si>
  <si>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</si>
  <si>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</si>
  <si>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</si>
  <si>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</si>
  <si>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</si>
  <si>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</si>
  <si>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</si>
  <si>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</si>
  <si>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</si>
  <si>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</si>
  <si>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</si>
  <si>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</si>
  <si>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</si>
  <si>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</si>
  <si>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</si>
  <si>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</si>
  <si>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</si>
  <si>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</si>
  <si>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</si>
  <si>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</si>
  <si>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</si>
  <si>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</si>
  <si>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</si>
  <si>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</si>
  <si>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</si>
  <si>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</si>
  <si>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</si>
  <si>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</si>
  <si>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</si>
  <si>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</si>
  <si>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</si>
  <si>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</si>
  <si>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</si>
  <si>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</si>
  <si>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</si>
  <si>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</si>
  <si>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</si>
  <si>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</si>
  <si>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</si>
  <si>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</si>
  <si>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</si>
  <si>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</si>
  <si>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</si>
  <si>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</si>
  <si>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</si>
  <si>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</si>
  <si>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</si>
  <si>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</si>
  <si>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</si>
  <si>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</si>
  <si>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</si>
  <si>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</si>
  <si>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</si>
  <si>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</si>
  <si>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</si>
  <si>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</si>
  <si>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</si>
  <si>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</si>
  <si>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</si>
  <si>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</si>
  <si>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</si>
  <si>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</si>
  <si>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</si>
  <si>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</si>
  <si>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</si>
  <si>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</si>
  <si>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</si>
  <si>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</si>
  <si>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</si>
  <si>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</si>
  <si>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</si>
  <si>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</si>
  <si>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</si>
  <si>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</si>
  <si>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</si>
  <si>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</si>
  <si>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</si>
  <si>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</si>
  <si>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</si>
  <si>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</si>
  <si>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</si>
  <si>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</si>
  <si>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</si>
  <si>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</si>
  <si>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</si>
  <si>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</si>
  <si>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</si>
  <si>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</si>
  <si>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</si>
  <si>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</si>
  <si>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</si>
  <si>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</si>
  <si>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</si>
  <si>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</si>
  <si>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</si>
  <si>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</si>
  <si>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</si>
  <si>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</si>
  <si>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</si>
  <si>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</si>
  <si>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</si>
  <si>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</si>
  <si>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</si>
  <si>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</si>
  <si>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</si>
  <si>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</si>
  <si>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</si>
  <si>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</si>
  <si>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</si>
  <si>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</si>
  <si>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</si>
  <si>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</si>
  <si>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</si>
  <si>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</si>
  <si>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</si>
  <si>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</si>
  <si>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</si>
  <si>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</si>
  <si>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</si>
  <si>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</si>
  <si>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</si>
  <si>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</si>
  <si>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</si>
  <si>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</si>
  <si>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</si>
  <si>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</si>
  <si>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</si>
  <si>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</si>
  <si>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</si>
  <si>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</si>
  <si>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</si>
  <si>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</si>
  <si>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</si>
  <si>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</si>
  <si>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</si>
  <si>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</si>
  <si>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</si>
  <si>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</si>
  <si>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</si>
  <si>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</si>
  <si>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</si>
  <si>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</si>
  <si>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</si>
  <si>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</si>
  <si>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</si>
  <si>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</si>
  <si>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</si>
  <si>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</si>
  <si>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</si>
  <si>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</si>
  <si>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</si>
  <si>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</si>
  <si>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</si>
  <si>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</si>
  <si>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</si>
  <si>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</si>
  <si>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</si>
  <si>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</si>
  <si>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</si>
  <si>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</si>
  <si>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</si>
  <si>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</si>
  <si>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</si>
  <si>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</si>
  <si>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</si>
  <si>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</si>
  <si>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</si>
  <si>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</si>
  <si>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</si>
  <si>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</si>
  <si>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</si>
  <si>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</si>
  <si>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</si>
  <si>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</si>
  <si>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</si>
  <si>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</si>
  <si>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</si>
  <si>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</si>
  <si>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</si>
  <si>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</si>
  <si>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</si>
  <si>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</si>
  <si>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</si>
  <si>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</si>
  <si>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</si>
  <si>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</si>
  <si>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</si>
  <si>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</si>
  <si>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</si>
  <si>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</si>
  <si>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</si>
  <si>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</si>
  <si>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</si>
  <si>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</si>
  <si>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</si>
  <si>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</si>
  <si>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</si>
  <si>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</si>
  <si>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</si>
  <si>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</si>
  <si>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</si>
  <si>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</si>
  <si>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</si>
  <si>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</si>
  <si>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</si>
  <si>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</si>
  <si>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</si>
  <si>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</si>
  <si>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</si>
  <si>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</si>
  <si>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</si>
  <si>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</si>
  <si>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</si>
  <si>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</si>
  <si>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</si>
  <si>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</si>
  <si>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</si>
  <si>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</si>
  <si>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</si>
  <si>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</si>
  <si>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</si>
  <si>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</si>
  <si>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</si>
  <si>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</si>
  <si>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</si>
  <si>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</si>
  <si>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</si>
  <si>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</si>
  <si>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</si>
  <si>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</si>
  <si>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</si>
  <si>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</si>
  <si>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</si>
  <si>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</si>
  <si>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</si>
  <si>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</si>
  <si>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</si>
  <si>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</si>
  <si>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</si>
  <si>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</si>
  <si>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</si>
  <si>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</si>
  <si>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</si>
  <si>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</si>
  <si>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</si>
  <si>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</si>
  <si>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</si>
  <si>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</si>
  <si>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</si>
  <si>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</si>
  <si>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</si>
  <si>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</si>
  <si>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</si>
  <si>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</si>
  <si>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</si>
  <si>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</si>
  <si>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</si>
  <si>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</si>
  <si>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</si>
  <si>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</si>
  <si>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</si>
  <si>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</si>
  <si>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</si>
  <si>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</si>
  <si>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</si>
  <si>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</si>
  <si>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</si>
  <si>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</si>
  <si>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</si>
  <si>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</si>
  <si>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</si>
  <si>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</si>
  <si>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</si>
  <si>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</si>
  <si>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</si>
  <si>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</si>
  <si>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</si>
  <si>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</si>
  <si>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</si>
  <si>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</si>
  <si>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</si>
  <si>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</si>
  <si>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</si>
  <si>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</si>
  <si>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</si>
  <si>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</si>
  <si>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</si>
  <si>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</si>
  <si>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</si>
  <si>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</si>
  <si>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</si>
  <si>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</si>
  <si>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</si>
  <si>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</si>
  <si>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</si>
  <si>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</si>
  <si>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</si>
  <si>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</si>
  <si>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</si>
  <si>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</si>
  <si>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</si>
  <si>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</si>
  <si>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</si>
  <si>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</si>
  <si>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</si>
  <si>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</si>
  <si>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</si>
  <si>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</si>
  <si>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</si>
  <si>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</si>
  <si>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</si>
  <si>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</si>
  <si>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</si>
  <si>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</si>
  <si>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</si>
  <si>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</si>
  <si>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</si>
  <si>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</si>
  <si>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</si>
  <si>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</si>
  <si>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</si>
  <si>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</si>
  <si>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</si>
  <si>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</si>
  <si>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</si>
  <si>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</si>
  <si>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</si>
  <si>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</si>
  <si>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</si>
  <si>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</si>
  <si>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</si>
  <si>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</si>
  <si>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</si>
  <si>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</si>
  <si>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</si>
  <si>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</si>
  <si>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</si>
  <si>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</si>
  <si>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</si>
  <si>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</si>
  <si>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</si>
  <si>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</si>
  <si>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</si>
  <si>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</si>
  <si>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</si>
  <si>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</si>
  <si>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</si>
  <si>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</si>
  <si>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</si>
  <si>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</si>
  <si>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</si>
  <si>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</si>
  <si>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</si>
  <si>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</si>
  <si>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</si>
  <si>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</si>
  <si>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</si>
  <si>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</si>
  <si>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</si>
  <si>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</si>
  <si>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</si>
  <si>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</si>
  <si>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</si>
  <si>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</si>
  <si>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</si>
  <si>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</si>
  <si>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</si>
  <si>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</si>
  <si>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</si>
  <si>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</si>
  <si>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</si>
  <si>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</si>
  <si>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</si>
  <si>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</si>
  <si>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</si>
  <si>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</si>
  <si>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</si>
  <si>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</si>
  <si>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</si>
  <si>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</si>
  <si>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</si>
  <si>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</si>
  <si>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</si>
  <si>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</si>
  <si>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</si>
  <si>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</si>
  <si>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</si>
  <si>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</si>
  <si>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</si>
  <si>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</si>
  <si>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</si>
  <si>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</si>
  <si>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</si>
  <si>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</si>
  <si>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</si>
  <si>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</si>
  <si>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</si>
  <si>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</si>
  <si>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</si>
  <si>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</si>
  <si>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</si>
  <si>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</si>
  <si>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</si>
  <si>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</si>
  <si>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</si>
  <si>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</si>
  <si>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</si>
  <si>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</si>
  <si>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</si>
  <si>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</si>
  <si>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</si>
  <si>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</si>
  <si>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</si>
  <si>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</si>
  <si>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</si>
  <si>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</si>
  <si>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</si>
  <si>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</si>
  <si>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</si>
  <si>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</si>
  <si>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</si>
  <si>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</si>
  <si>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</si>
  <si>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</si>
  <si>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</si>
  <si>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</si>
  <si>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</si>
  <si>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</si>
  <si>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</si>
  <si>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</si>
  <si>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</si>
  <si>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</si>
  <si>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</si>
  <si>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</si>
  <si>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</si>
  <si>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</si>
  <si>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</si>
  <si>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</si>
  <si>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</si>
  <si>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</si>
  <si>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</si>
  <si>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</si>
  <si>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</si>
  <si>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</si>
  <si>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</si>
  <si>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</si>
  <si>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</si>
  <si>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</si>
  <si>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</si>
  <si>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</si>
  <si>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</si>
  <si>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</si>
  <si>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</si>
  <si>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</si>
  <si>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</si>
  <si>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</si>
  <si>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</si>
  <si>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</si>
  <si>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</si>
  <si>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</si>
  <si>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</si>
  <si>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</si>
  <si>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</si>
  <si>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</si>
  <si>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</si>
  <si>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</si>
  <si>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</si>
  <si>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</si>
  <si>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</si>
  <si>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</si>
  <si>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</si>
  <si>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</si>
  <si>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</si>
  <si>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</si>
  <si>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</si>
  <si>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</si>
  <si>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</si>
  <si>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</si>
  <si>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</si>
  <si>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</si>
  <si>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</si>
  <si>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</si>
  <si>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</si>
  <si>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</si>
  <si>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</si>
  <si>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</si>
  <si>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</si>
  <si>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</si>
  <si>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</si>
  <si>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</si>
  <si>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</si>
  <si>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</si>
  <si>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</si>
  <si>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</si>
  <si>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</si>
  <si>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</si>
  <si>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</si>
  <si>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</si>
  <si>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</si>
  <si>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</si>
  <si>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</si>
  <si>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</si>
  <si>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</si>
  <si>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</si>
  <si>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</si>
  <si>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</si>
  <si>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</si>
  <si>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</si>
  <si>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</si>
  <si>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</si>
  <si>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</si>
  <si>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</si>
  <si>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</si>
  <si>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</si>
  <si>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</si>
  <si>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</si>
  <si>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</si>
  <si>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</si>
  <si>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</si>
  <si>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</si>
  <si>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</si>
  <si>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</si>
  <si>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</si>
  <si>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</si>
  <si>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</si>
  <si>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</si>
  <si>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</si>
  <si>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</si>
  <si>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</si>
  <si>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</si>
  <si>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</si>
  <si>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</si>
  <si>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</si>
  <si>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</si>
  <si>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</si>
  <si>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</si>
  <si>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</si>
  <si>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</si>
  <si>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</si>
  <si>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</si>
  <si>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</si>
  <si>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</si>
  <si>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</si>
  <si>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</si>
  <si>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</si>
  <si>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</si>
  <si>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</si>
  <si>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</si>
  <si>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</si>
  <si>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</si>
  <si>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</si>
  <si>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</si>
  <si>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</si>
  <si>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</si>
  <si>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</si>
  <si>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</si>
  <si>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</si>
  <si>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</si>
  <si>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</si>
  <si>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</si>
  <si>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</si>
  <si>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</si>
  <si>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</si>
  <si>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</si>
  <si>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</si>
  <si>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</si>
  <si>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</si>
  <si>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</si>
  <si>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</si>
  <si>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</si>
  <si>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</si>
  <si>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</si>
  <si>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</si>
  <si>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</si>
  <si>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</si>
  <si>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</si>
  <si>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</si>
  <si>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</si>
  <si>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</si>
  <si>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</si>
  <si>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</si>
  <si>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</si>
  <si>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</si>
  <si>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</si>
  <si>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</si>
  <si>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</si>
  <si>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</si>
  <si>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</si>
  <si>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</si>
  <si>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</si>
  <si>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</si>
  <si>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</si>
  <si>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</si>
  <si>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</si>
  <si>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</si>
  <si>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</si>
  <si>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</si>
  <si>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</si>
  <si>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</si>
  <si>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</si>
  <si>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</si>
  <si>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</si>
  <si>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</si>
  <si>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</si>
  <si>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</si>
  <si>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</si>
  <si>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</si>
  <si>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</si>
  <si>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</si>
  <si>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</si>
  <si>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</si>
  <si>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</si>
  <si>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</si>
  <si>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</si>
  <si>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</si>
  <si>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</si>
  <si>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</si>
  <si>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</si>
  <si>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</si>
  <si>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</si>
  <si>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</si>
  <si>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</si>
  <si>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</si>
  <si>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</si>
  <si>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</si>
  <si>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</si>
  <si>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</si>
  <si>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</si>
  <si>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</si>
  <si>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</si>
  <si>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</si>
  <si>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</si>
  <si>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</si>
  <si>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</si>
  <si>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</si>
  <si>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</si>
  <si>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</si>
  <si>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</si>
  <si>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</si>
  <si>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</si>
  <si>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</si>
  <si>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</si>
  <si>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</si>
  <si>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</si>
  <si>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</si>
  <si>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</si>
  <si>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</si>
  <si>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</si>
  <si>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</si>
  <si>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</si>
  <si>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</si>
  <si>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</si>
  <si>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</si>
  <si>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</si>
  <si>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</si>
  <si>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</si>
  <si>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</si>
  <si>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</si>
  <si>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</si>
  <si>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</si>
  <si>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</si>
  <si>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</si>
  <si>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</si>
  <si>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</si>
  <si>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</si>
  <si>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</si>
  <si>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</si>
  <si>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</si>
  <si>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</si>
  <si>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</si>
  <si>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</si>
  <si>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</si>
  <si>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</si>
  <si>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</si>
  <si>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</si>
  <si>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</si>
  <si>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</si>
  <si>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</si>
  <si>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</si>
  <si>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</si>
  <si>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</si>
  <si>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</si>
  <si>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</si>
  <si>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</si>
  <si>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</si>
  <si>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</si>
  <si>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</si>
  <si>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</si>
  <si>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</si>
  <si>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</si>
  <si>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</si>
  <si>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</si>
  <si>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</si>
  <si>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</si>
  <si>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</si>
  <si>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</si>
  <si>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</si>
  <si>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</si>
  <si>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</si>
  <si>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</si>
  <si>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</si>
  <si>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</si>
  <si>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</si>
  <si>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</si>
  <si>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</si>
  <si>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</si>
  <si>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</si>
  <si>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</si>
  <si>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</si>
  <si>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</si>
  <si>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</si>
  <si>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</si>
  <si>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</si>
  <si>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</si>
  <si>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</si>
  <si>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</si>
  <si>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</si>
  <si>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</si>
  <si>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</si>
  <si>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</si>
  <si>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</si>
  <si>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</si>
  <si>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</si>
  <si>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</si>
  <si>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</si>
  <si>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</si>
  <si>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</si>
  <si>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</si>
  <si>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</si>
  <si>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</si>
  <si>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</si>
  <si>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</si>
  <si>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</si>
  <si>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</si>
  <si>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</si>
  <si>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</si>
  <si>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</si>
  <si>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</si>
  <si>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</si>
  <si>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</si>
  <si>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</si>
  <si>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</si>
  <si>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</si>
  <si>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</si>
  <si>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</si>
  <si>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</si>
  <si>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</si>
  <si>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</si>
  <si>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</si>
  <si>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</si>
  <si>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</si>
  <si>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</si>
  <si>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</si>
  <si>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</si>
  <si>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</si>
  <si>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</si>
  <si>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</si>
  <si>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</si>
  <si>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</si>
  <si>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</si>
  <si>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</si>
  <si>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</si>
  <si>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</si>
  <si>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</si>
  <si>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</si>
  <si>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</si>
  <si>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</si>
  <si>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</si>
  <si>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</si>
  <si>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</si>
  <si>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</si>
  <si>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</si>
  <si>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</si>
  <si>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</si>
  <si>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</si>
  <si>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</si>
  <si>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</si>
  <si>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</si>
  <si>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</si>
  <si>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</si>
  <si>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</si>
  <si>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</si>
  <si>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</si>
  <si>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</si>
  <si>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</si>
  <si>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</si>
  <si>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</si>
  <si>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</si>
  <si>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</si>
  <si>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</si>
  <si>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</si>
  <si>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</si>
  <si>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</si>
  <si>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</si>
  <si>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</si>
  <si>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</si>
  <si>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</si>
  <si>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</si>
  <si>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</si>
  <si>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</si>
  <si>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</si>
  <si>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</si>
  <si>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</si>
  <si>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</si>
  <si>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</si>
  <si>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</si>
  <si>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</si>
  <si>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</si>
  <si>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</si>
  <si>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</si>
  <si>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</si>
  <si>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</si>
  <si>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</si>
  <si>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</si>
  <si>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</si>
  <si>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</si>
  <si>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</si>
  <si>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</si>
  <si>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</si>
  <si>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</si>
  <si>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</si>
  <si>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</si>
  <si>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</si>
  <si>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</si>
  <si>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</si>
  <si>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</si>
  <si>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</si>
  <si>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</si>
  <si>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</si>
  <si>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</si>
  <si>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</si>
  <si>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</si>
  <si>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</si>
  <si>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</si>
  <si>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</si>
  <si>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</si>
  <si>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</si>
  <si>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</si>
  <si>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</si>
  <si>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</si>
  <si>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</si>
  <si>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</si>
  <si>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</si>
  <si>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</si>
  <si>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</si>
  <si>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</si>
  <si>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</si>
  <si>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</si>
  <si>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</si>
  <si>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</si>
  <si>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</si>
  <si>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</si>
  <si>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</si>
  <si>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</si>
  <si>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</si>
  <si>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</si>
  <si>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</si>
  <si>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</si>
  <si>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</si>
  <si>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</si>
  <si>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</si>
  <si>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</si>
  <si>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</si>
  <si>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</si>
  <si>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</si>
  <si>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</si>
  <si>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</si>
  <si>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</si>
  <si>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</si>
  <si>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</si>
  <si>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</si>
  <si>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</si>
  <si>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</si>
  <si>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</si>
  <si>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</si>
  <si>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</si>
  <si>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</si>
  <si>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</si>
  <si>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</si>
  <si>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</si>
  <si>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</si>
  <si>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</si>
  <si>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</si>
  <si>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</si>
  <si>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</si>
  <si>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</si>
  <si>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</si>
  <si>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</si>
  <si>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</si>
  <si>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</si>
  <si>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</si>
  <si>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</si>
  <si>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</si>
  <si>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</si>
  <si>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</si>
  <si>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</si>
  <si>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</si>
  <si>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</si>
  <si>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</si>
  <si>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</si>
  <si>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</si>
  <si>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</si>
  <si>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</si>
  <si>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</si>
  <si>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</si>
  <si>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</si>
  <si>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</si>
  <si>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</si>
  <si>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</si>
  <si>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</si>
  <si>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</si>
  <si>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</si>
  <si>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</si>
  <si>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</si>
  <si>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</si>
  <si>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</si>
  <si>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</si>
  <si>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</si>
  <si>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</si>
  <si>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</si>
  <si>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</si>
  <si>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</si>
  <si>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</si>
  <si>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</si>
  <si>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</si>
  <si>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</si>
  <si>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</si>
  <si>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</si>
  <si>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</si>
  <si>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</si>
  <si>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</si>
  <si>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</si>
  <si>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</si>
  <si>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</si>
  <si>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</si>
  <si>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</si>
  <si>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</si>
  <si>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</si>
  <si>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</si>
  <si>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</si>
  <si>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</si>
  <si>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</si>
  <si>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</si>
  <si>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</si>
  <si>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</si>
  <si>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</si>
  <si>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</si>
  <si>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</si>
  <si>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</si>
  <si>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</si>
  <si>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</si>
  <si>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</si>
  <si>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</si>
  <si>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</si>
  <si>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</si>
  <si>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</si>
  <si>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</si>
  <si>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</si>
  <si>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</si>
  <si>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</si>
  <si>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</si>
  <si>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</si>
  <si>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</si>
  <si>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</si>
  <si>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</si>
  <si>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</si>
  <si>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</si>
  <si>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</si>
  <si>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</si>
  <si>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</si>
  <si>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</si>
  <si>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</si>
  <si>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</si>
  <si>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</si>
  <si>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</si>
  <si>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</si>
  <si>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</si>
  <si>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</si>
  <si>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</si>
  <si>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</si>
  <si>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</si>
  <si>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</si>
  <si>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</si>
  <si>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</si>
  <si>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</si>
  <si>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</si>
  <si>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</si>
  <si>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</si>
  <si>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</si>
  <si>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</si>
  <si>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</si>
  <si>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</si>
  <si>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</si>
  <si>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</si>
  <si>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</si>
  <si>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</si>
  <si>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</si>
  <si>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</si>
  <si>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</si>
  <si>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</si>
  <si>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</si>
  <si>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</si>
  <si>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</si>
  <si>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</si>
  <si>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</si>
  <si>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</si>
  <si>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</si>
  <si>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</si>
  <si>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</si>
  <si>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</si>
  <si>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</si>
  <si>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</si>
  <si>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</si>
  <si>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</si>
  <si>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</si>
  <si>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</si>
  <si>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</si>
  <si>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</si>
  <si>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</si>
  <si>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</si>
  <si>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</si>
  <si>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</si>
  <si>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</si>
  <si>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</si>
  <si>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</si>
  <si>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</si>
  <si>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</si>
  <si>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</si>
  <si>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</si>
  <si>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</si>
  <si>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</si>
  <si>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</si>
  <si>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</si>
  <si>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</si>
  <si>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</si>
  <si>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</si>
  <si>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</si>
  <si>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</si>
  <si>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</si>
  <si>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</si>
  <si>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</si>
  <si>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</si>
  <si>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</si>
  <si>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</si>
  <si>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</si>
  <si>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</si>
  <si>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</si>
  <si>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</si>
  <si>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</si>
  <si>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</si>
  <si>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</si>
  <si>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</si>
  <si>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</si>
  <si>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</si>
  <si>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</si>
  <si>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</si>
  <si>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</si>
  <si>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</si>
  <si>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</si>
  <si>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</si>
  <si>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</si>
  <si>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</si>
  <si>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</si>
  <si>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</si>
  <si>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</si>
  <si>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</si>
  <si>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</si>
  <si>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</si>
  <si>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</si>
  <si>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</si>
  <si>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</si>
  <si>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</si>
  <si>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</si>
  <si>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</si>
  <si>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</si>
  <si>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</si>
  <si>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</si>
  <si>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</si>
  <si>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</si>
  <si>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</si>
  <si>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</si>
  <si>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</si>
  <si>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</si>
  <si>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</si>
  <si>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</si>
  <si>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</si>
  <si>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</si>
  <si>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</si>
  <si>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</si>
  <si>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</si>
  <si>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</si>
  <si>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</si>
  <si>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</si>
  <si>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</si>
  <si>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</si>
  <si>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</si>
  <si>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</si>
  <si>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</si>
  <si>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</si>
  <si>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</si>
  <si>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</si>
  <si>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</si>
  <si>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</si>
  <si>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</si>
  <si>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</si>
  <si>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</si>
  <si>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</si>
  <si>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</si>
  <si>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</si>
  <si>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</si>
  <si>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</si>
  <si>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</si>
  <si>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</si>
  <si>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</si>
  <si>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</si>
  <si>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</si>
  <si>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</si>
  <si>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</si>
  <si>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</si>
  <si>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</si>
  <si>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</si>
  <si>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</si>
  <si>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</si>
  <si>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</si>
  <si>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</si>
  <si>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</si>
  <si>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</si>
  <si>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</si>
  <si>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</si>
  <si>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</si>
  <si>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</si>
  <si>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</si>
  <si>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</si>
  <si>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</si>
  <si>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</si>
  <si>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</si>
  <si>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</si>
  <si>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</si>
  <si>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</si>
  <si>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</si>
  <si>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</si>
  <si>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</si>
  <si>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</si>
  <si>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</si>
  <si>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</si>
  <si>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</si>
  <si>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</si>
  <si>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</si>
  <si>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</si>
  <si>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</si>
  <si>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</si>
  <si>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</si>
  <si>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</si>
  <si>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</si>
  <si>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</si>
  <si>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</si>
  <si>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</si>
  <si>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</si>
  <si>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</si>
  <si>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</si>
  <si>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</si>
  <si>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</si>
  <si>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</si>
  <si>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</si>
  <si>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</si>
  <si>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</si>
  <si>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</si>
  <si>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</si>
  <si>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</si>
  <si>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</si>
  <si>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</si>
  <si>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</si>
  <si>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</si>
  <si>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</si>
  <si>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</si>
  <si>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</si>
  <si>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</si>
  <si>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</si>
  <si>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</si>
  <si>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</si>
  <si>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</si>
  <si>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</si>
  <si>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</si>
  <si>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</si>
  <si>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</si>
  <si>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</si>
  <si>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</si>
  <si>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</si>
  <si>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</si>
  <si>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</si>
  <si>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</si>
  <si>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</si>
  <si>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</si>
  <si>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</si>
  <si>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</si>
  <si>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</si>
  <si>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</si>
  <si>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</si>
  <si>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</si>
  <si>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</si>
  <si>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</si>
  <si>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</si>
  <si>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</si>
  <si>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</si>
  <si>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</si>
  <si>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</si>
  <si>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</si>
  <si>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</si>
  <si>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</si>
  <si>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</si>
  <si>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</si>
  <si>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</si>
  <si>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</si>
  <si>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</si>
  <si>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</si>
  <si>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</si>
  <si>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</si>
  <si>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</si>
  <si>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</si>
  <si>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</si>
  <si>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</si>
  <si>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</si>
  <si>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</si>
  <si>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</si>
  <si>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</si>
  <si>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</si>
  <si>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</si>
  <si>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</si>
  <si>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</si>
  <si>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</si>
  <si>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</si>
  <si>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</si>
  <si>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</si>
  <si>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</si>
  <si>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</si>
  <si>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</si>
  <si>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</si>
  <si>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</si>
  <si>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</si>
  <si>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</si>
  <si>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</si>
  <si>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</si>
  <si>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</si>
  <si>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</si>
  <si>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</si>
  <si>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</si>
  <si>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</si>
  <si>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</si>
  <si>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</si>
  <si>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</si>
  <si>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</si>
  <si>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</si>
  <si>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</si>
  <si>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</si>
  <si>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</si>
  <si>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</si>
  <si>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</si>
  <si>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</si>
  <si>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</si>
  <si>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</si>
  <si>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</si>
  <si>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</si>
  <si>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</si>
  <si>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</si>
  <si>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</si>
  <si>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</si>
  <si>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</si>
  <si>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</si>
  <si>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</si>
  <si>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</si>
  <si>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</si>
  <si>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</si>
  <si>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</si>
  <si>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</si>
  <si>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</si>
  <si>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</si>
  <si>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</si>
  <si>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</si>
  <si>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</si>
  <si>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</si>
  <si>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</si>
  <si>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</si>
  <si>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</si>
  <si>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</si>
  <si>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</si>
  <si>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</si>
  <si>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</si>
  <si>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</si>
  <si>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</si>
  <si>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</si>
  <si>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</si>
  <si>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</si>
  <si>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</si>
  <si>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</si>
  <si>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</si>
  <si>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</si>
  <si>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</si>
  <si>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</si>
  <si>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</si>
  <si>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</si>
  <si>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</si>
  <si>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</si>
  <si>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</si>
  <si>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</si>
  <si>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</si>
  <si>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</si>
  <si>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</si>
  <si>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</si>
  <si>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</si>
  <si>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</si>
  <si>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</si>
  <si>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</si>
  <si>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</si>
  <si>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</si>
  <si>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</si>
  <si>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</si>
  <si>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</si>
  <si>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</si>
  <si>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</si>
  <si>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</si>
  <si>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</si>
  <si>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</si>
  <si>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</si>
  <si>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</si>
  <si>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</si>
  <si>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</si>
  <si>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</si>
  <si>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</si>
  <si>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</si>
  <si>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</si>
  <si>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</si>
  <si>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</si>
  <si>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</si>
  <si>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</si>
  <si>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</si>
  <si>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</si>
  <si>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</si>
  <si>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</si>
  <si>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</si>
  <si>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</si>
  <si>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</si>
  <si>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</si>
  <si>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</si>
  <si>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</si>
  <si>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</si>
  <si>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</si>
  <si>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</si>
  <si>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</si>
  <si>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</si>
  <si>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</si>
  <si>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</si>
  <si>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</si>
  <si>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</si>
  <si>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</si>
  <si>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</si>
  <si>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</si>
  <si>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</si>
  <si>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</si>
  <si>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</si>
  <si>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</si>
  <si>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</si>
  <si>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</si>
  <si>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</si>
  <si>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</si>
  <si>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</si>
  <si>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</si>
  <si>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</si>
  <si>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</si>
  <si>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</si>
  <si>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</si>
  <si>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</si>
  <si>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</si>
  <si>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</si>
  <si>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</si>
  <si>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</si>
  <si>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</si>
  <si>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</si>
  <si>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</si>
  <si>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</si>
  <si>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</si>
  <si>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</si>
  <si>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</si>
  <si>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</si>
  <si>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</si>
  <si>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</si>
  <si>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</si>
  <si>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</si>
  <si>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</si>
  <si>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</si>
  <si>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</si>
  <si>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</si>
  <si>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</si>
  <si>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</si>
  <si>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</si>
  <si>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</si>
  <si>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</si>
  <si>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</si>
  <si>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</si>
  <si>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</si>
  <si>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</si>
  <si>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</si>
  <si>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</si>
  <si>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</si>
  <si>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</si>
  <si>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</si>
  <si>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</si>
  <si>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</si>
  <si>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</si>
  <si>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</si>
  <si>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</si>
  <si>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</si>
  <si>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</si>
  <si>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</si>
  <si>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</si>
  <si>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</si>
  <si>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</si>
  <si>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</si>
  <si>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</si>
  <si>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</si>
  <si>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</si>
  <si>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</si>
  <si>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</si>
  <si>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</si>
  <si>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</si>
  <si>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</si>
  <si>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</si>
  <si>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</si>
  <si>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</si>
  <si>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</si>
  <si>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</si>
  <si>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</si>
  <si>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</si>
  <si>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</si>
  <si>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</si>
  <si>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</si>
  <si>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</si>
  <si>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</si>
  <si>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</si>
  <si>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</si>
  <si>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</si>
  <si>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</si>
  <si>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</si>
  <si>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</si>
  <si>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</si>
  <si>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</si>
  <si>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</si>
  <si>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</si>
  <si>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</si>
  <si>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</si>
  <si>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</si>
  <si>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</si>
  <si>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</si>
  <si>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</si>
  <si>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</si>
  <si>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</si>
  <si>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</si>
  <si>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</si>
  <si>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</si>
  <si>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</si>
  <si>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</si>
  <si>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</si>
  <si>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</si>
  <si>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</si>
  <si>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</si>
  <si>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</si>
  <si>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</si>
  <si>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</si>
  <si>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</si>
  <si>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</si>
  <si>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</si>
  <si>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</si>
  <si>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</si>
  <si>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</si>
  <si>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</si>
  <si>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</si>
  <si>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</si>
  <si>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</si>
  <si>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</si>
  <si>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</si>
  <si>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</si>
  <si>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</si>
  <si>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</si>
  <si>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</si>
  <si>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</si>
  <si>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</si>
  <si>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</si>
  <si>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</si>
  <si>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</si>
  <si>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</si>
  <si>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</si>
  <si>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</si>
  <si>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</si>
  <si>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</si>
  <si>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</si>
  <si>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</si>
  <si>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</si>
  <si>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</si>
  <si>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</si>
  <si>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</si>
  <si>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</si>
  <si>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</si>
  <si>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</si>
  <si>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</si>
  <si>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</si>
  <si>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</si>
  <si>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</si>
  <si>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</si>
  <si>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</si>
  <si>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</si>
  <si>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</si>
  <si>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</si>
  <si>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</si>
  <si>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</si>
  <si>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</si>
  <si>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</si>
  <si>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</si>
  <si>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</si>
  <si>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</si>
  <si>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</si>
  <si>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</si>
  <si>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</si>
  <si>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</si>
  <si>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</si>
  <si>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</si>
  <si>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</si>
  <si>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</si>
  <si>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</si>
  <si>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</si>
  <si>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</si>
  <si>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</si>
  <si>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</si>
  <si>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</si>
  <si>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</si>
  <si>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</si>
  <si>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</si>
  <si>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</si>
  <si>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</si>
  <si>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</si>
  <si>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</si>
  <si>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</si>
  <si>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</si>
  <si>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</si>
  <si>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</si>
  <si>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</si>
  <si>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</si>
  <si>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</si>
  <si>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</si>
  <si>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</si>
  <si>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</si>
  <si>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</si>
  <si>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</si>
  <si>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</si>
  <si>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</si>
  <si>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</si>
  <si>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</si>
  <si>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</si>
  <si>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</si>
  <si>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</si>
  <si>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</si>
  <si>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</si>
  <si>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</si>
  <si>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</si>
  <si>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</si>
  <si>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</si>
  <si>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</si>
  <si>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</si>
  <si>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</si>
  <si>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</si>
  <si>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</si>
  <si>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</si>
  <si>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</si>
  <si>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</si>
  <si>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</si>
  <si>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</si>
  <si>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</si>
  <si>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</si>
  <si>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</si>
  <si>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</si>
  <si>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</si>
  <si>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</si>
  <si>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</si>
  <si>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</si>
  <si>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</si>
  <si>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</si>
  <si>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</si>
  <si>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</si>
  <si>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</si>
  <si>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</si>
  <si>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</si>
  <si>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</si>
  <si>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</si>
  <si>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</si>
  <si>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</si>
  <si>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</si>
  <si>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</si>
  <si>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</si>
  <si>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</si>
  <si>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</si>
  <si>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</si>
  <si>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</si>
  <si>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</si>
  <si>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</si>
  <si>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</si>
  <si>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</si>
  <si>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</si>
  <si>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</si>
  <si>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</si>
  <si>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</si>
  <si>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</si>
  <si>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</si>
  <si>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</si>
  <si>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</si>
  <si>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</si>
  <si>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</si>
  <si>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</si>
  <si>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</si>
  <si>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</si>
  <si>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</si>
  <si>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</si>
  <si>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</si>
  <si>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</si>
  <si>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</si>
  <si>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</si>
  <si>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</si>
  <si>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</si>
  <si>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</si>
  <si>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</si>
  <si>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</si>
  <si>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</si>
  <si>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</si>
  <si>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</si>
  <si>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</si>
  <si>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</si>
  <si>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</si>
  <si>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</si>
  <si>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</si>
  <si>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</si>
  <si>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</si>
  <si>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</si>
  <si>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</si>
  <si>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</si>
  <si>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</si>
  <si>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</si>
  <si>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</si>
  <si>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</si>
  <si>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</si>
  <si>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</si>
  <si>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</si>
  <si>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</si>
  <si>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</si>
  <si>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</si>
  <si>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</si>
  <si>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</si>
  <si>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</si>
  <si>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</si>
  <si>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</si>
  <si>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</si>
  <si>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</si>
  <si>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</si>
  <si>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</si>
  <si>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</si>
  <si>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</si>
  <si>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</si>
  <si>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</si>
  <si>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</si>
  <si>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</si>
  <si>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</si>
  <si>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</si>
  <si>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</si>
  <si>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</si>
  <si>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</si>
  <si>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</si>
  <si>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</si>
  <si>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</si>
  <si>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</si>
  <si>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</si>
  <si>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</si>
  <si>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</si>
  <si>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</si>
  <si>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</si>
  <si>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</si>
  <si>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</si>
  <si>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</si>
  <si>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</si>
  <si>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</si>
  <si>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</si>
  <si>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</si>
  <si>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</si>
  <si>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</si>
  <si>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</si>
  <si>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</si>
  <si>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</si>
  <si>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</si>
  <si>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</si>
  <si>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</si>
  <si>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</si>
  <si>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</si>
  <si>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</si>
  <si>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</si>
  <si>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</si>
  <si>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</si>
  <si>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</si>
  <si>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</si>
  <si>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</si>
  <si>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</si>
  <si>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</si>
  <si>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</si>
  <si>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</si>
  <si>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</si>
  <si>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</si>
  <si>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</si>
  <si>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</si>
  <si>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</si>
  <si>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</si>
  <si>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</si>
  <si>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</si>
  <si>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</si>
  <si>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</si>
  <si>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</si>
  <si>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</si>
  <si>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</si>
  <si>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</si>
  <si>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</si>
  <si>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</si>
  <si>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</si>
  <si>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</si>
  <si>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</si>
  <si>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</si>
  <si>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</si>
  <si>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</si>
  <si>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</si>
  <si>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</si>
  <si>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</si>
  <si>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</si>
  <si>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</si>
  <si>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</si>
  <si>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</si>
  <si>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</si>
  <si>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</si>
  <si>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</si>
  <si>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</si>
  <si>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</si>
  <si>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</si>
  <si>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</si>
  <si>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</si>
  <si>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</si>
  <si>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</si>
  <si>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</si>
  <si>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</si>
  <si>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</si>
  <si>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</si>
  <si>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</si>
  <si>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</si>
  <si>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</si>
  <si>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</si>
  <si>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</si>
  <si>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</si>
  <si>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</si>
  <si>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</si>
  <si>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</si>
  <si>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</si>
  <si>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</si>
  <si>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</si>
  <si>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</si>
  <si>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</si>
  <si>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</si>
  <si>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</si>
  <si>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</si>
  <si>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</si>
  <si>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</si>
  <si>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</si>
  <si>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</si>
  <si>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</si>
  <si>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</si>
  <si>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</si>
  <si>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</si>
  <si>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</si>
  <si>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</si>
  <si>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</si>
  <si>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</si>
  <si>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</si>
  <si>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</si>
  <si>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</si>
  <si>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</si>
  <si>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</si>
  <si>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</si>
  <si>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</si>
  <si>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</si>
  <si>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</si>
  <si>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</si>
  <si>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</si>
  <si>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</si>
  <si>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</si>
  <si>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</si>
  <si>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</si>
  <si>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</si>
  <si>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</si>
  <si>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</si>
  <si>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</si>
  <si>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</si>
  <si>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</si>
  <si>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</si>
  <si>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</si>
  <si>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</si>
  <si>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</si>
  <si>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</si>
  <si>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</si>
  <si>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</si>
  <si>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</si>
  <si>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</si>
  <si>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</si>
  <si>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</si>
  <si>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</si>
  <si>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</si>
  <si>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</si>
  <si>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</si>
  <si>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</si>
  <si>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</si>
  <si>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</si>
  <si>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</si>
  <si>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</si>
  <si>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</si>
  <si>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</si>
  <si>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</si>
  <si>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</si>
  <si>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</si>
  <si>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</si>
  <si>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</si>
  <si>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</si>
  <si>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</si>
  <si>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</si>
  <si>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</si>
  <si>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</si>
  <si>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</si>
  <si>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</si>
  <si>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</si>
  <si>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</si>
  <si>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</si>
  <si>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</si>
  <si>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</si>
  <si>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</si>
  <si>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</si>
  <si>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</si>
  <si>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</si>
  <si>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</si>
  <si>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</si>
  <si>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</si>
  <si>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</si>
  <si>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</si>
  <si>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</si>
  <si>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</si>
  <si>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</si>
  <si>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</si>
  <si>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</si>
  <si>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</si>
  <si>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</si>
  <si>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</si>
  <si>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</si>
  <si>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</si>
  <si>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</si>
  <si>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</si>
  <si>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</si>
  <si>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</si>
  <si>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</si>
  <si>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</si>
  <si>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</si>
  <si>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</si>
  <si>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</si>
  <si>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</si>
  <si>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</si>
  <si>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</si>
  <si>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</si>
  <si>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</si>
  <si>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</si>
  <si>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</si>
  <si>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</si>
  <si>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</si>
  <si>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</si>
  <si>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</si>
  <si>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</si>
  <si>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</si>
  <si>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</si>
  <si>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</si>
  <si>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</si>
  <si>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</si>
  <si>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</si>
  <si>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</si>
  <si>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</si>
  <si>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</si>
  <si>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</si>
  <si>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</si>
  <si>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</si>
  <si>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</si>
  <si>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</si>
  <si>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</si>
  <si>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</si>
  <si>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</si>
  <si>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</si>
  <si>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</si>
  <si>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</si>
  <si>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</si>
  <si>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</si>
  <si>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</si>
  <si>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</si>
  <si>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</si>
  <si>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</si>
  <si>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</si>
  <si>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</si>
  <si>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</si>
  <si>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</si>
  <si>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</si>
  <si>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</si>
  <si>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</si>
  <si>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</si>
  <si>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</si>
  <si>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</si>
  <si>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</si>
  <si>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</si>
  <si>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</si>
  <si>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</si>
  <si>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</si>
  <si>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</si>
  <si>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</si>
  <si>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</si>
  <si>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</si>
  <si>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</si>
  <si>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</si>
  <si>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</si>
  <si>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</si>
  <si>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</si>
  <si>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</si>
  <si>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</si>
  <si>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</si>
  <si>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</si>
  <si>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</si>
  <si>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</si>
  <si>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</si>
  <si>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</si>
  <si>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</si>
  <si>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</si>
  <si>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</si>
  <si>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</si>
  <si>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</si>
  <si>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</si>
  <si>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</si>
  <si>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</si>
  <si>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</si>
  <si>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</si>
  <si>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</si>
  <si>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</si>
  <si>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</si>
  <si>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</si>
  <si>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</si>
  <si>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</si>
  <si>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</si>
  <si>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</si>
  <si>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</si>
  <si>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</si>
  <si>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</si>
  <si>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</si>
  <si>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</si>
  <si>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</si>
  <si>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</si>
  <si>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</si>
  <si>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</si>
  <si>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</si>
  <si>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</si>
  <si>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</si>
  <si>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</si>
  <si>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</si>
  <si>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</si>
  <si>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</si>
  <si>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</si>
  <si>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</si>
  <si>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</si>
  <si>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</si>
  <si>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</si>
  <si>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</si>
  <si>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</si>
  <si>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</si>
  <si>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</si>
  <si>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</si>
  <si>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</si>
  <si>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</si>
  <si>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</si>
  <si>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</si>
  <si>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</si>
  <si>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</si>
  <si>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</si>
  <si>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</si>
  <si>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</si>
  <si>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</si>
  <si>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</si>
  <si>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</si>
  <si>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</si>
  <si>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</si>
  <si>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</si>
  <si>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</si>
  <si>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</si>
  <si>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</si>
  <si>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</si>
  <si>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</si>
  <si>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</si>
  <si>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</si>
  <si>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</si>
  <si>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</si>
  <si>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</si>
  <si>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</si>
  <si>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</si>
  <si>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</si>
  <si>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</si>
  <si>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</si>
  <si>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</si>
  <si>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</si>
  <si>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</si>
  <si>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</si>
  <si>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</si>
  <si>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</si>
  <si>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</si>
  <si>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</si>
  <si>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</si>
  <si>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</si>
  <si>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</si>
  <si>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</si>
  <si>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</si>
  <si>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</si>
  <si>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</si>
  <si>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</si>
  <si>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</si>
  <si>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</si>
  <si>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</si>
  <si>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</si>
  <si>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</si>
  <si>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</si>
  <si>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</si>
  <si>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</si>
  <si>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</si>
  <si>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</si>
  <si>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</si>
  <si>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</si>
  <si>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</si>
  <si>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</si>
  <si>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</si>
  <si>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</si>
  <si>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</si>
  <si>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</si>
  <si>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</si>
  <si>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</si>
  <si>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</si>
  <si>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</si>
  <si>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</si>
  <si>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</si>
  <si>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</si>
  <si>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</si>
  <si>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</si>
  <si>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</si>
  <si>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</si>
  <si>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</si>
  <si>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</si>
  <si>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</si>
  <si>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</si>
  <si>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</si>
  <si>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</si>
  <si>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</si>
  <si>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</si>
  <si>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</si>
  <si>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</si>
  <si>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</si>
  <si>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</si>
  <si>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</si>
  <si>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</si>
  <si>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</si>
  <si>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</si>
  <si>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</si>
  <si>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</si>
  <si>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</si>
  <si>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</si>
  <si>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</si>
  <si>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</si>
  <si>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</si>
  <si>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</si>
  <si>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</si>
  <si>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</si>
  <si>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</si>
  <si>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</si>
  <si>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</si>
  <si>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</si>
  <si>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</si>
  <si>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</si>
  <si>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</si>
  <si>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</si>
  <si>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</si>
  <si>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</si>
  <si>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</si>
  <si>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</si>
  <si>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</si>
  <si>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</si>
  <si>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</si>
  <si>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</si>
  <si>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</si>
  <si>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</si>
  <si>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</si>
  <si>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</si>
  <si>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</si>
  <si>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</si>
  <si>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</si>
  <si>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</si>
  <si>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</si>
  <si>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</si>
  <si>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</si>
  <si>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</si>
  <si>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</si>
  <si>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</si>
  <si>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</si>
  <si>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</si>
  <si>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</si>
  <si>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</si>
  <si>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</si>
  <si>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</si>
  <si>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</si>
  <si>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</si>
  <si>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</si>
  <si>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</si>
  <si>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</si>
  <si>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</si>
  <si>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</si>
  <si>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</si>
  <si>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</si>
  <si>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</si>
  <si>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</si>
  <si>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</si>
  <si>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</si>
  <si>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</si>
  <si>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</si>
  <si>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</si>
  <si>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</si>
  <si>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</si>
  <si>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</si>
  <si>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</si>
  <si>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</si>
  <si>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</si>
  <si>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</si>
  <si>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</si>
  <si>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</si>
  <si>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</si>
  <si>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</si>
  <si>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</si>
  <si>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</si>
  <si>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</si>
  <si>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</si>
  <si>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</si>
  <si>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</si>
  <si>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</si>
  <si>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</si>
  <si>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</si>
  <si>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</si>
  <si>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</si>
  <si>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</si>
  <si>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</si>
  <si>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</si>
  <si>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</si>
  <si>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</si>
  <si>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</si>
  <si>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</si>
  <si>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</si>
  <si>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</si>
  <si>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</si>
  <si>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</si>
  <si>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</si>
  <si>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</si>
  <si>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</si>
  <si>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</si>
  <si>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</si>
  <si>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</si>
  <si>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</si>
  <si>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</si>
  <si>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</si>
  <si>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</si>
  <si>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</si>
  <si>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</si>
  <si>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</si>
  <si>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</si>
  <si>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</si>
  <si>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</si>
  <si>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</si>
  <si>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</si>
  <si>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</si>
  <si>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</si>
  <si>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</si>
  <si>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</si>
  <si>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</si>
  <si>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</si>
  <si>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</si>
  <si>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</si>
  <si>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</si>
  <si>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</si>
  <si>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</si>
  <si>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</si>
  <si>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</si>
  <si>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</si>
  <si>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</si>
  <si>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</si>
  <si>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</si>
  <si>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</si>
  <si>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</si>
  <si>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</si>
  <si>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</si>
  <si>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</si>
  <si>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</si>
  <si>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</si>
  <si>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</si>
  <si>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</si>
  <si>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</si>
  <si>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</si>
  <si>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</si>
  <si>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</si>
  <si>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</si>
  <si>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</si>
  <si>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</si>
  <si>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</si>
  <si>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</si>
  <si>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</si>
  <si>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</si>
  <si>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</si>
  <si>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</si>
  <si>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</si>
  <si>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</si>
  <si>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</si>
  <si>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</si>
  <si>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</si>
  <si>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</si>
  <si>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</si>
  <si>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</si>
  <si>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</si>
  <si>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</si>
  <si>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</si>
  <si>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</si>
  <si>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</si>
  <si>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</si>
  <si>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</si>
  <si>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</si>
  <si>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</si>
  <si>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</si>
  <si>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</si>
  <si>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</si>
  <si>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</si>
  <si>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</si>
  <si>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</si>
  <si>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</si>
  <si>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</si>
  <si>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</si>
  <si>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</si>
  <si>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</si>
  <si>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</si>
  <si>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</si>
  <si>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</si>
  <si>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</si>
  <si>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</si>
  <si>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</si>
  <si>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</si>
  <si>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</si>
  <si>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</si>
  <si>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</si>
  <si>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</si>
  <si>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</si>
  <si>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</si>
  <si>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</si>
  <si>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</si>
  <si>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</si>
  <si>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</si>
  <si>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</si>
  <si>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</si>
  <si>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</si>
  <si>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</si>
  <si>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</si>
  <si>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</si>
  <si>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</si>
  <si>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</si>
  <si>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</si>
  <si>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</si>
  <si>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</si>
  <si>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</si>
  <si>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</si>
  <si>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</si>
  <si>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</si>
  <si>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</si>
  <si>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</si>
  <si>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</si>
  <si>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</si>
  <si>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</si>
  <si>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</si>
  <si>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</si>
  <si>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</si>
  <si>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</si>
  <si>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</si>
  <si>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</si>
  <si>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</si>
  <si>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</si>
  <si>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</si>
  <si>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</si>
  <si>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</si>
  <si>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</si>
  <si>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</si>
  <si>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</si>
  <si>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</si>
  <si>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</si>
  <si>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</si>
  <si>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</si>
  <si>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</si>
  <si>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</si>
  <si>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</si>
  <si>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</si>
  <si>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</si>
  <si>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</si>
  <si>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</si>
  <si>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</si>
  <si>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</si>
  <si>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</si>
  <si>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</si>
  <si>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</si>
  <si>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</si>
  <si>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</si>
  <si>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</si>
  <si>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</si>
  <si>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</si>
  <si>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</si>
  <si>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</si>
  <si>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</si>
  <si>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</si>
  <si>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</si>
  <si>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</si>
  <si>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</si>
  <si>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</si>
  <si>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</si>
  <si>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</si>
  <si>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</si>
  <si>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</si>
  <si>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</si>
  <si>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</si>
  <si>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</si>
  <si>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</si>
  <si>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</si>
  <si>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</si>
  <si>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</si>
  <si>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</si>
  <si>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</si>
  <si>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</si>
  <si>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</si>
  <si>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</si>
  <si>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</si>
  <si>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</si>
  <si>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</si>
  <si>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</si>
  <si>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</si>
  <si>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</si>
  <si>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</si>
  <si>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</si>
  <si>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</si>
  <si>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</si>
  <si>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</si>
  <si>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</si>
  <si>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</si>
  <si>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</si>
  <si>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</si>
  <si>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</si>
  <si>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</si>
  <si>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</si>
  <si>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</si>
  <si>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</si>
  <si>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</si>
  <si>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</si>
  <si>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</si>
  <si>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</si>
  <si>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</si>
  <si>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</si>
  <si>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</si>
  <si>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</si>
  <si>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</si>
  <si>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</si>
  <si>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</si>
  <si>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</si>
  <si>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</si>
  <si>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</si>
  <si>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</si>
  <si>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</si>
  <si>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</si>
  <si>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</si>
  <si>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</si>
  <si>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</si>
  <si>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</si>
  <si>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</si>
  <si>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</si>
  <si>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</si>
  <si>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</si>
  <si>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</si>
  <si>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</si>
  <si>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</si>
  <si>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</si>
  <si>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</si>
  <si>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</si>
  <si>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</si>
  <si>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</si>
  <si>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</si>
  <si>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</si>
  <si>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</si>
  <si>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</si>
  <si>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</si>
  <si>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</si>
  <si>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</si>
  <si>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</si>
  <si>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</si>
  <si>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</si>
  <si>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</si>
  <si>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</si>
  <si>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</si>
  <si>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</si>
  <si>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</si>
  <si>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</si>
  <si>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</si>
  <si>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</si>
  <si>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</si>
  <si>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</si>
  <si>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</si>
  <si>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</si>
  <si>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</si>
  <si>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</si>
  <si>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</si>
  <si>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</si>
  <si>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</si>
  <si>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</si>
  <si>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</si>
  <si>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</si>
  <si>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</si>
  <si>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</si>
  <si>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</si>
  <si>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</si>
  <si>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</si>
  <si>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</si>
  <si>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</si>
  <si>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</si>
  <si>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</si>
  <si>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</si>
  <si>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</si>
  <si>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</si>
  <si>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</si>
  <si>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</si>
  <si>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</si>
  <si>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</si>
  <si>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</si>
  <si>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</si>
  <si>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</si>
  <si>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</si>
  <si>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</si>
  <si>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</si>
  <si>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</si>
  <si>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</si>
  <si>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</si>
  <si>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</si>
  <si>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</si>
  <si>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</si>
  <si>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</si>
  <si>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</si>
  <si>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</si>
  <si>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</si>
  <si>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</si>
  <si>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</si>
  <si>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</si>
  <si>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</si>
  <si>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</si>
  <si>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</si>
  <si>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</si>
  <si>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</si>
  <si>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</si>
  <si>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</si>
  <si>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</si>
  <si>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</si>
  <si>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</si>
  <si>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</si>
  <si>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</si>
  <si>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</si>
  <si>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</si>
  <si>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</si>
  <si>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</si>
  <si>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</si>
  <si>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</si>
  <si>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</si>
  <si>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</si>
  <si>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</si>
  <si>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</si>
  <si>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</si>
  <si>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</si>
  <si>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</si>
  <si>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</si>
  <si>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</si>
  <si>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</si>
  <si>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</si>
  <si>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</si>
  <si>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</si>
  <si>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</si>
  <si>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</si>
  <si>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</si>
  <si>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</si>
  <si>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</si>
  <si>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</si>
  <si>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</si>
  <si>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</si>
  <si>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</si>
  <si>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</si>
  <si>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</si>
  <si>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</si>
  <si>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</si>
  <si>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</si>
  <si>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</si>
  <si>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</si>
  <si>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</si>
  <si>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</si>
  <si>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</si>
  <si>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</si>
  <si>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</si>
  <si>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</si>
  <si>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</si>
  <si>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</si>
  <si>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</si>
  <si>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</si>
  <si>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</si>
  <si>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</si>
  <si>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</si>
  <si>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</si>
  <si>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</si>
  <si>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</si>
  <si>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</si>
  <si>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</si>
  <si>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</si>
  <si>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</si>
  <si>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</si>
  <si>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</si>
  <si>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</si>
  <si>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</si>
  <si>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</si>
  <si>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</si>
  <si>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</si>
  <si>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</si>
  <si>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</si>
  <si>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</si>
  <si>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</si>
  <si>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</si>
  <si>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</si>
  <si>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</si>
  <si>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</si>
  <si>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</si>
  <si>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</si>
  <si>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</si>
  <si>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</si>
  <si>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</si>
  <si>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</si>
  <si>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</si>
  <si>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</si>
  <si>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</si>
  <si>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</si>
  <si>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</si>
  <si>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</si>
  <si>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</si>
  <si>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</si>
  <si>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</si>
  <si>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</si>
  <si>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</si>
  <si>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</si>
  <si>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</si>
  <si>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</si>
  <si>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</si>
  <si>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</si>
  <si>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</si>
  <si>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</si>
  <si>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</si>
  <si>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</si>
  <si>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</si>
  <si>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</si>
  <si>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</si>
  <si>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</si>
  <si>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</si>
  <si>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</si>
  <si>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</si>
  <si>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</si>
  <si>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</si>
  <si>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</si>
  <si>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</si>
  <si>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</si>
  <si>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</si>
  <si>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</si>
  <si>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</si>
  <si>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</si>
  <si>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</si>
  <si>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</si>
  <si>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</si>
  <si>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</si>
  <si>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</si>
  <si>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</si>
  <si>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</si>
  <si>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</si>
  <si>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</si>
  <si>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</si>
  <si>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</si>
  <si>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</si>
  <si>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</si>
  <si>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</si>
  <si>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</si>
  <si>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</si>
  <si>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</si>
  <si>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</si>
  <si>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</si>
  <si>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</si>
  <si>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</si>
  <si>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</si>
  <si>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</si>
  <si>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</si>
  <si>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</si>
  <si>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</si>
  <si>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</si>
  <si>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</si>
  <si>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</si>
  <si>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</si>
  <si>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</si>
  <si>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</si>
  <si>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</si>
  <si>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</si>
  <si>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</si>
  <si>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</si>
  <si>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</si>
  <si>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</si>
  <si>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</si>
  <si>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</si>
  <si>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</si>
  <si>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</si>
  <si>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</si>
  <si>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</si>
  <si>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</si>
  <si>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</si>
  <si>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</si>
  <si>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</si>
  <si>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</si>
  <si>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</si>
  <si>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</si>
  <si>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</si>
  <si>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</si>
  <si>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</si>
  <si>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</si>
  <si>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</si>
  <si>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</si>
  <si>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</si>
  <si>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</si>
  <si>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</si>
  <si>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</si>
  <si>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</si>
  <si>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</si>
  <si>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</si>
  <si>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</si>
  <si>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</si>
  <si>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</si>
  <si>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</si>
  <si>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</si>
  <si>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</si>
  <si>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</si>
  <si>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</si>
  <si>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</si>
  <si>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</si>
  <si>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</si>
  <si>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</si>
  <si>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</si>
  <si>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</si>
  <si>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</si>
  <si>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</si>
  <si>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</si>
  <si>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</si>
  <si>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</si>
  <si>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</si>
  <si>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</si>
  <si>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</si>
  <si>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</si>
  <si>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</si>
  <si>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</si>
  <si>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</si>
  <si>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</si>
  <si>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</si>
  <si>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</si>
  <si>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</si>
  <si>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</si>
  <si>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</si>
  <si>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</si>
  <si>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</si>
  <si>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</si>
  <si>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</si>
  <si>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</si>
  <si>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</si>
  <si>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</si>
  <si>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</si>
  <si>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</si>
  <si>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</si>
  <si>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</si>
  <si>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</si>
  <si>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</si>
  <si>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</si>
  <si>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</si>
  <si>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</si>
  <si>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</si>
  <si>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</si>
  <si>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</si>
  <si>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</si>
  <si>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</si>
  <si>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</si>
  <si>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</si>
  <si>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</si>
  <si>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</si>
  <si>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</si>
  <si>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</si>
  <si>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</si>
  <si>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</si>
  <si>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</si>
  <si>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</si>
  <si>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</si>
  <si>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</si>
  <si>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</si>
  <si>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</si>
  <si>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</si>
  <si>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</si>
  <si>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</si>
  <si>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</si>
  <si>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</si>
  <si>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</si>
  <si>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</si>
  <si>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</si>
  <si>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</si>
  <si>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</si>
  <si>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</si>
  <si>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</si>
  <si>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</si>
  <si>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</si>
  <si>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</si>
  <si>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</si>
  <si>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</si>
  <si>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</si>
  <si>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</si>
  <si>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</si>
  <si>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</si>
  <si>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</si>
  <si>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</si>
  <si>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</si>
  <si>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</si>
  <si>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</si>
  <si>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</si>
  <si>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</si>
  <si>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</si>
  <si>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</si>
  <si>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</si>
  <si>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</si>
  <si>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</si>
  <si>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</si>
  <si>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</si>
  <si>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</si>
  <si>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</si>
  <si>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</si>
  <si>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</si>
  <si>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</si>
  <si>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</si>
  <si>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</si>
  <si>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</si>
  <si>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</si>
  <si>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</si>
  <si>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</si>
  <si>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</si>
  <si>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</si>
  <si>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</si>
  <si>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</si>
  <si>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</si>
  <si>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</si>
  <si>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</si>
  <si>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</si>
  <si>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</si>
  <si>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</si>
  <si>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</si>
  <si>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</si>
  <si>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</si>
  <si>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</si>
  <si>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</si>
  <si>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</si>
  <si>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</si>
  <si>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</si>
  <si>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</si>
  <si>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</si>
  <si>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</si>
  <si>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</si>
  <si>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</si>
  <si>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</si>
  <si>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</si>
  <si>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</si>
  <si>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</si>
  <si>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</si>
  <si>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</si>
  <si>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</si>
  <si>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</si>
  <si>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</si>
  <si>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</si>
  <si>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</si>
  <si>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</si>
  <si>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</si>
  <si>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</si>
  <si>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</si>
  <si>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</si>
  <si>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</si>
  <si>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</si>
  <si>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</si>
  <si>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</si>
  <si>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</si>
  <si>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</si>
  <si>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</si>
  <si>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</si>
  <si>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</si>
  <si>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</si>
  <si>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</si>
  <si>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</si>
  <si>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</si>
  <si>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</si>
  <si>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</si>
  <si>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</si>
  <si>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</si>
  <si>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</si>
  <si>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</si>
  <si>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</si>
  <si>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</si>
  <si>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</si>
  <si>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</si>
  <si>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</si>
  <si>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</si>
  <si>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</si>
  <si>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</si>
  <si>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</si>
  <si>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</si>
  <si>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</si>
  <si>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</si>
  <si>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</si>
  <si>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</si>
  <si>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</si>
  <si>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</si>
  <si>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</si>
  <si>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</si>
  <si>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</si>
  <si>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</si>
  <si>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</si>
  <si>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</si>
  <si>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</si>
  <si>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</si>
  <si>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</si>
  <si>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</si>
  <si>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</si>
  <si>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</si>
  <si>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</si>
  <si>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</si>
  <si>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</si>
  <si>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</si>
  <si>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</si>
  <si>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</si>
  <si>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</si>
  <si>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</si>
  <si>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</si>
  <si>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</si>
  <si>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</si>
  <si>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</si>
  <si>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</si>
  <si>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</si>
  <si>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</si>
  <si>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</si>
  <si>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</si>
  <si>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</si>
  <si>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</si>
  <si>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</si>
  <si>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</si>
  <si>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</si>
  <si>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</si>
  <si>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</si>
  <si>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</si>
  <si>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</si>
  <si>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</si>
  <si>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</si>
  <si>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</si>
  <si>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</si>
  <si>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</si>
  <si>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</si>
  <si>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</si>
  <si>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</si>
  <si>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</si>
  <si>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</si>
  <si>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</si>
  <si>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</si>
  <si>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</si>
  <si>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</si>
  <si>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</si>
  <si>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</si>
  <si>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</si>
  <si>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</si>
  <si>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</si>
  <si>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</si>
  <si>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</si>
  <si>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</si>
  <si>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</si>
  <si>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</si>
  <si>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</si>
  <si>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</si>
  <si>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</si>
  <si>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</si>
  <si>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</si>
  <si>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</si>
  <si>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</si>
  <si>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</si>
  <si>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</si>
  <si>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</si>
  <si>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</si>
  <si>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</si>
  <si>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</si>
  <si>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</si>
  <si>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</si>
  <si>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</si>
  <si>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</si>
  <si>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</si>
  <si>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</si>
  <si>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</si>
  <si>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</si>
  <si>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</si>
  <si>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</si>
  <si>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</si>
  <si>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</si>
  <si>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</si>
  <si>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</si>
  <si>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</si>
  <si>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</si>
  <si>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</si>
  <si>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</si>
  <si>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</si>
  <si>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</si>
  <si>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</si>
  <si>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</si>
  <si>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</si>
  <si>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</si>
  <si>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</si>
  <si>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</si>
  <si>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</si>
  <si>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</si>
  <si>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</si>
  <si>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</si>
  <si>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</si>
  <si>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</si>
  <si>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</si>
  <si>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</si>
  <si>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</si>
  <si>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</si>
  <si>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</si>
  <si>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</si>
  <si>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</si>
  <si>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</si>
  <si>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</si>
  <si>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</si>
  <si>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</si>
  <si>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</si>
  <si>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</si>
  <si>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</si>
  <si>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</si>
  <si>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</si>
  <si>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</si>
  <si>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</si>
  <si>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</si>
  <si>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</si>
  <si>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</si>
  <si>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</si>
  <si>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</si>
  <si>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</si>
  <si>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</si>
  <si>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</si>
  <si>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</si>
  <si>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</si>
  <si>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</si>
  <si>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</si>
  <si>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</si>
  <si>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</si>
  <si>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</si>
  <si>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</si>
  <si>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</si>
  <si>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</si>
  <si>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</si>
  <si>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</si>
  <si>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</si>
  <si>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</si>
  <si>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</si>
  <si>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</si>
  <si>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</si>
  <si>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</si>
  <si>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</si>
  <si>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</si>
  <si>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</si>
  <si>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</si>
  <si>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</si>
  <si>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</si>
  <si>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</si>
  <si>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</si>
  <si>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</si>
  <si>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</si>
  <si>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</si>
  <si>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</si>
  <si>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</si>
  <si>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</si>
  <si>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</si>
  <si>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</si>
  <si>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</si>
  <si>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</si>
  <si>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</si>
  <si>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</si>
  <si>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</si>
  <si>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</si>
  <si>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</si>
  <si>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</si>
  <si>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</si>
  <si>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</si>
  <si>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</si>
  <si>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</si>
  <si>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</si>
  <si>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</si>
  <si>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</si>
  <si>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</si>
  <si>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</si>
  <si>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</si>
  <si>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</si>
  <si>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</si>
  <si>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</si>
  <si>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</si>
  <si>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</si>
  <si>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</si>
  <si>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</si>
  <si>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</si>
  <si>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</si>
  <si>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</si>
  <si>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</si>
  <si>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</si>
  <si>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</si>
  <si>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</si>
  <si>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</si>
  <si>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</si>
  <si>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</si>
  <si>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</si>
  <si>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</si>
  <si>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</si>
  <si>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</si>
  <si>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</si>
  <si>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</si>
  <si>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</si>
  <si>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</si>
  <si>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</si>
  <si>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</si>
  <si>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</si>
  <si>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</si>
  <si>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</si>
  <si>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</si>
  <si>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</si>
  <si>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</si>
  <si>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</si>
  <si>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</si>
  <si>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</si>
  <si>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</si>
  <si>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</si>
  <si>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</si>
  <si>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</si>
  <si>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</si>
  <si>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</si>
  <si>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</si>
  <si>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</si>
  <si>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</si>
  <si>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</si>
  <si>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</si>
  <si>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</si>
  <si>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</si>
  <si>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</si>
  <si>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</si>
  <si>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</si>
  <si>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</si>
  <si>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</si>
  <si>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</si>
  <si>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</si>
  <si>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</si>
  <si>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</si>
  <si>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</si>
  <si>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</si>
  <si>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</si>
  <si>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</si>
  <si>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</si>
  <si>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</si>
  <si>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</si>
  <si>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</si>
  <si>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</si>
  <si>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</si>
  <si>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</si>
  <si>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</si>
  <si>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</si>
  <si>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</si>
  <si>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</si>
  <si>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</si>
  <si>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</si>
  <si>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</si>
  <si>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</si>
  <si>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</si>
  <si>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</si>
  <si>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</si>
  <si>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</si>
  <si>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</si>
  <si>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</si>
  <si>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</si>
  <si>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</si>
  <si>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</si>
  <si>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</si>
  <si>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</si>
  <si>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</si>
  <si>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</si>
  <si>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</si>
  <si>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</si>
  <si>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</si>
  <si>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</si>
  <si>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</si>
  <si>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</si>
  <si>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</si>
  <si>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</si>
  <si>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</si>
  <si>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</si>
  <si>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</si>
  <si>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</si>
  <si>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</si>
  <si>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</si>
  <si>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</si>
  <si>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</si>
  <si>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</si>
  <si>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</si>
  <si>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</si>
  <si>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</si>
  <si>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</si>
  <si>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</si>
  <si>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</si>
  <si>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</si>
  <si>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</si>
  <si>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</si>
  <si>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</si>
  <si>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</si>
  <si>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</si>
  <si>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</si>
  <si>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</si>
  <si>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</si>
  <si>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</si>
  <si>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</si>
  <si>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</si>
  <si>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</si>
  <si>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</si>
  <si>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</si>
  <si>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</si>
  <si>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</si>
  <si>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</si>
  <si>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</si>
  <si>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</si>
  <si>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</si>
  <si>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</si>
  <si>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</si>
  <si>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</si>
  <si>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</si>
  <si>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</si>
  <si>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</si>
  <si>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</si>
  <si>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</si>
  <si>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</si>
  <si>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</si>
  <si>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</si>
  <si>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</si>
  <si>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</si>
  <si>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</si>
  <si>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</si>
  <si>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</si>
  <si>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</si>
  <si>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</si>
  <si>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</si>
  <si>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</si>
  <si>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</si>
  <si>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</si>
  <si>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</si>
  <si>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</si>
  <si>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</si>
  <si>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</si>
  <si>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</si>
  <si>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</si>
  <si>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</si>
  <si>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</si>
  <si>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</si>
  <si>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</si>
  <si>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</si>
  <si>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</si>
  <si>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</si>
  <si>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</si>
  <si>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</si>
  <si>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</si>
  <si>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</si>
  <si>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</si>
  <si>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</si>
  <si>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</si>
  <si>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</si>
  <si>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</si>
  <si>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</si>
  <si>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</si>
  <si>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</si>
  <si>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</si>
  <si>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</si>
  <si>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</si>
  <si>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</si>
  <si>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</si>
  <si>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</si>
  <si>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</si>
  <si>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</si>
  <si>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</si>
  <si>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</si>
  <si>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</si>
  <si>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</si>
  <si>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</si>
  <si>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</si>
  <si>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</si>
  <si>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</si>
  <si>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</si>
  <si>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</si>
  <si>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</si>
  <si>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</si>
  <si>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</si>
  <si>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</si>
  <si>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</si>
  <si>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</si>
  <si>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</si>
  <si>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</si>
  <si>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</si>
  <si>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</si>
  <si>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</si>
  <si>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</si>
  <si>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</si>
  <si>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</si>
  <si>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</si>
  <si>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</si>
  <si>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</si>
  <si>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</si>
  <si>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</si>
  <si>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</si>
  <si>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</si>
  <si>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</si>
  <si>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</si>
  <si>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</si>
  <si>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</si>
  <si>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</si>
  <si>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</si>
  <si>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</si>
  <si>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</si>
  <si>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</si>
  <si>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</si>
  <si>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</si>
  <si>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</si>
  <si>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</si>
  <si>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</si>
  <si>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</si>
  <si>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</si>
  <si>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</si>
  <si>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</si>
  <si>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</si>
  <si>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</si>
  <si>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</si>
  <si>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</si>
  <si>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</si>
  <si>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</si>
  <si>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</si>
  <si>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</si>
  <si>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</si>
  <si>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</si>
  <si>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</si>
  <si>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</si>
  <si>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</si>
  <si>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</si>
  <si>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</si>
  <si>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</si>
  <si>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</si>
  <si>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</si>
  <si>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</si>
  <si>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</si>
  <si>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</si>
  <si>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</si>
  <si>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</si>
  <si>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</si>
  <si>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</si>
  <si>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</si>
  <si>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</si>
  <si>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</si>
  <si>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</si>
  <si>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</si>
  <si>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</si>
  <si>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</si>
  <si>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</si>
  <si>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</si>
  <si>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</si>
  <si>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</si>
  <si>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</si>
  <si>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</si>
  <si>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</si>
  <si>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</si>
  <si>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</si>
  <si>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</si>
  <si>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</si>
  <si>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</si>
  <si>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</si>
  <si>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</si>
  <si>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</si>
  <si>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</si>
  <si>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</si>
  <si>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</si>
  <si>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</si>
  <si>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</si>
  <si>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</si>
  <si>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</si>
  <si>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</si>
  <si>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</si>
  <si>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</si>
  <si>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</si>
  <si>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</si>
  <si>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</si>
  <si>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</si>
  <si>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</si>
  <si>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</si>
  <si>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</si>
  <si>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</si>
  <si>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</si>
  <si>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</si>
  <si>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</si>
  <si>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</si>
  <si>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</si>
  <si>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</si>
  <si>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</si>
  <si>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</si>
  <si>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</si>
  <si>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</si>
  <si>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</si>
  <si>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</si>
  <si>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</si>
  <si>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</si>
  <si>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</si>
  <si>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</si>
  <si>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</si>
  <si>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</si>
  <si>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</si>
  <si>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</si>
  <si>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</si>
  <si>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</si>
  <si>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</si>
  <si>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</si>
  <si>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</si>
  <si>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</si>
  <si>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</si>
  <si>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</si>
  <si>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</si>
  <si>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</si>
  <si>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</si>
  <si>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</si>
  <si>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</si>
  <si>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</si>
  <si>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</si>
  <si>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</si>
  <si>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</si>
  <si>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</si>
  <si>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</si>
  <si>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</si>
  <si>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</si>
  <si>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</si>
  <si>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</si>
  <si>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</si>
  <si>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</si>
  <si>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</si>
  <si>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</si>
  <si>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</si>
  <si>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</si>
  <si>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</si>
  <si>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</si>
  <si>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</si>
  <si>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</si>
  <si>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</si>
  <si>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</si>
  <si>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</si>
  <si>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</si>
  <si>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</si>
  <si>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</si>
  <si>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</si>
  <si>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</si>
  <si>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</si>
  <si>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</si>
  <si>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</si>
  <si>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</si>
  <si>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</si>
  <si>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</si>
  <si>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</si>
  <si>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</si>
  <si>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</si>
  <si>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</si>
  <si>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</si>
  <si>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</si>
  <si>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</si>
  <si>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</si>
  <si>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</si>
  <si>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</si>
  <si>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</si>
  <si>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</si>
  <si>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</si>
  <si>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</si>
  <si>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</si>
  <si>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</si>
  <si>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</si>
  <si>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</si>
  <si>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</si>
  <si>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</si>
  <si>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</si>
  <si>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</si>
  <si>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</si>
  <si>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</si>
  <si>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</si>
  <si>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</si>
  <si>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</si>
  <si>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</si>
  <si>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</si>
  <si>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</si>
  <si>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</si>
  <si>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</si>
  <si>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</si>
  <si>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</si>
  <si>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</si>
  <si>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</si>
  <si>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</si>
  <si>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</si>
  <si>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</si>
  <si>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</si>
  <si>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</si>
  <si>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</si>
  <si>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</si>
  <si>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</si>
  <si>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</si>
  <si>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</si>
  <si>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</si>
  <si>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</si>
  <si>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</si>
  <si>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</si>
  <si>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</si>
  <si>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</si>
  <si>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</si>
  <si>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</si>
  <si>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</si>
  <si>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</si>
  <si>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</si>
  <si>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</si>
  <si>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</si>
  <si>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</si>
  <si>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</si>
  <si>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</si>
  <si>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</si>
  <si>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</si>
  <si>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</si>
  <si>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</si>
  <si>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</si>
  <si>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</si>
  <si>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</si>
  <si>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</si>
  <si>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</si>
  <si>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</si>
  <si>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</si>
  <si>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</si>
  <si>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</si>
  <si>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</si>
  <si>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</si>
  <si>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</si>
  <si>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</si>
  <si>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</si>
  <si>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</si>
  <si>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</si>
  <si>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</si>
  <si>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</si>
  <si>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</si>
  <si>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</si>
  <si>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</si>
  <si>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</si>
  <si>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</si>
  <si>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</si>
  <si>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</si>
  <si>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</si>
  <si>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</si>
  <si>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</si>
  <si>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</si>
  <si>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</si>
  <si>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</si>
  <si>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</si>
  <si>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</si>
  <si>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</si>
  <si>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</si>
  <si>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</si>
  <si>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</si>
  <si>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</si>
  <si>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</si>
  <si>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</si>
  <si>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</si>
  <si>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</si>
  <si>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</si>
  <si>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</si>
  <si>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</si>
  <si>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</si>
  <si>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</si>
  <si>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</si>
  <si>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</si>
  <si>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</si>
  <si>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</si>
  <si>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</si>
  <si>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</si>
  <si>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</si>
  <si>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</si>
  <si>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</si>
  <si>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</si>
  <si>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</si>
  <si>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</si>
  <si>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</si>
  <si>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</si>
  <si>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</si>
  <si>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</si>
  <si>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</si>
  <si>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</si>
  <si>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</si>
  <si>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</si>
  <si>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</si>
  <si>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</si>
  <si>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</si>
  <si>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</si>
  <si>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</si>
  <si>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</si>
  <si>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</si>
  <si>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</si>
  <si>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</si>
  <si>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</si>
  <si>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</si>
  <si>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</si>
  <si>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</si>
  <si>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</si>
  <si>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</si>
  <si>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</si>
  <si>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</si>
  <si>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</si>
  <si>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</si>
  <si>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</si>
  <si>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</si>
  <si>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</si>
  <si>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</si>
  <si>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</si>
  <si>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</si>
  <si>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</si>
  <si>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</si>
  <si>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</si>
  <si>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</si>
  <si>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</si>
  <si>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</si>
  <si>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</si>
  <si>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</si>
  <si>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</si>
  <si>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</si>
  <si>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</si>
  <si>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</si>
  <si>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</si>
  <si>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</si>
  <si>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</si>
  <si>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</si>
  <si>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</si>
  <si>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</si>
  <si>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</si>
  <si>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</si>
  <si>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</si>
  <si>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</si>
  <si>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</si>
  <si>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</si>
  <si>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</si>
  <si>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</si>
  <si>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</si>
  <si>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</si>
  <si>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</si>
  <si>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</si>
  <si>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</si>
  <si>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</si>
  <si>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</si>
  <si>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</si>
  <si>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</si>
  <si>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</si>
  <si>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</si>
  <si>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</si>
  <si>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</si>
  <si>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</si>
  <si>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</si>
  <si>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</si>
  <si>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</si>
  <si>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</si>
  <si>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</si>
  <si>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</si>
  <si>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</si>
  <si>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</si>
  <si>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</si>
  <si>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</si>
  <si>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</si>
  <si>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</si>
  <si>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</si>
  <si>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</si>
  <si>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</si>
  <si>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</si>
  <si>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</si>
  <si>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</si>
  <si>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</si>
  <si>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</si>
  <si>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</si>
  <si>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</si>
  <si>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</si>
  <si>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</si>
  <si>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</si>
  <si>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</si>
  <si>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</si>
  <si>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</si>
  <si>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</si>
  <si>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</si>
  <si>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</si>
  <si>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</si>
  <si>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</si>
  <si>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</si>
  <si>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</si>
  <si>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</si>
  <si>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</si>
  <si>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</si>
  <si>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</si>
  <si>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</si>
  <si>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</si>
  <si>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</si>
  <si>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</si>
  <si>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</si>
  <si>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</si>
  <si>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</si>
  <si>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</si>
  <si>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</si>
  <si>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</si>
  <si>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</si>
  <si>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</si>
  <si>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</si>
  <si>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</si>
  <si>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</si>
  <si>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</si>
  <si>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</si>
  <si>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</si>
  <si>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</si>
  <si>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</si>
  <si>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</si>
  <si>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</si>
  <si>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</si>
  <si>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</si>
  <si>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</si>
  <si>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</si>
  <si>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</si>
  <si>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</si>
  <si>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</si>
  <si>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</si>
  <si>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</si>
  <si>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</si>
  <si>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</si>
  <si>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</si>
  <si>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</si>
  <si>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</si>
  <si>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</si>
  <si>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</si>
  <si>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</si>
  <si>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</si>
  <si>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</si>
  <si>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</si>
  <si>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</si>
  <si>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</si>
  <si>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</si>
  <si>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</si>
  <si>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</si>
  <si>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</si>
  <si>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</si>
  <si>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</si>
  <si>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</si>
  <si>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</si>
  <si>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</si>
  <si>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</si>
  <si>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</si>
  <si>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</si>
  <si>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</si>
  <si>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</si>
  <si>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</si>
  <si>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</si>
  <si>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</si>
  <si>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</si>
  <si>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</si>
  <si>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</si>
  <si>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</si>
  <si>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</si>
  <si>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</si>
  <si>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</si>
  <si>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</si>
  <si>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</si>
  <si>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</si>
  <si>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</si>
  <si>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</si>
  <si>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</si>
  <si>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</si>
  <si>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</si>
  <si>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</si>
  <si>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</si>
  <si>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</si>
  <si>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</si>
  <si>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</si>
  <si>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</si>
  <si>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</si>
  <si>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</si>
  <si>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</si>
  <si>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</si>
  <si>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</si>
  <si>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</si>
  <si>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</si>
  <si>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</si>
  <si>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</si>
  <si>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</si>
  <si>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</si>
  <si>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</si>
  <si>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</si>
  <si>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</si>
  <si>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</si>
  <si>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</si>
  <si>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</si>
  <si>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</si>
  <si>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</si>
  <si>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</si>
  <si>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</si>
  <si>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</si>
  <si>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</si>
  <si>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</si>
  <si>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</si>
  <si>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</si>
  <si>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</si>
  <si>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</si>
  <si>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</si>
  <si>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</si>
  <si>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</si>
  <si>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</si>
  <si>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</si>
  <si>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</si>
  <si>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</si>
  <si>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</si>
  <si>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</si>
  <si>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</si>
  <si>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</si>
  <si>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</si>
  <si>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</si>
  <si>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</si>
  <si>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</si>
  <si>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</si>
  <si>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</si>
  <si>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</si>
  <si>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</si>
  <si>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</si>
  <si>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</si>
  <si>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</si>
  <si>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</si>
  <si>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</si>
  <si>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</si>
  <si>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</si>
  <si>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</si>
  <si>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</si>
  <si>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</si>
  <si>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</si>
  <si>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</si>
  <si>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</si>
  <si>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</si>
  <si>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</si>
  <si>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</si>
  <si>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</si>
  <si>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</si>
  <si>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</si>
  <si>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</si>
  <si>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</si>
  <si>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</si>
  <si>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</si>
  <si>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</si>
  <si>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</si>
  <si>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</si>
  <si>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</si>
  <si>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</si>
  <si>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</si>
  <si>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</si>
  <si>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</si>
  <si>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</si>
  <si>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</si>
  <si>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</si>
  <si>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</si>
  <si>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</si>
  <si>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</si>
  <si>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</si>
  <si>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</si>
  <si>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</si>
  <si>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</si>
  <si>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</si>
  <si>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</si>
  <si>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</si>
  <si>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</si>
  <si>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</si>
  <si>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</si>
  <si>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</si>
  <si>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</si>
  <si>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</si>
  <si>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</si>
  <si>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</si>
  <si>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</si>
  <si>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</si>
  <si>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</si>
  <si>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</si>
  <si>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</si>
  <si>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</si>
  <si>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</si>
  <si>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</si>
  <si>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</si>
  <si>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</si>
  <si>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</si>
  <si>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</si>
  <si>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</si>
  <si>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</si>
  <si>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</si>
  <si>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</si>
  <si>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</si>
  <si>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</si>
  <si>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</si>
  <si>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</si>
  <si>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</si>
  <si>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</si>
  <si>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</si>
  <si>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</si>
  <si>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</si>
  <si>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</si>
  <si>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</si>
  <si>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</si>
  <si>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</si>
  <si>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</si>
  <si>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</si>
  <si>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</si>
  <si>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</si>
  <si>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</si>
  <si>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</si>
  <si>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</si>
  <si>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</si>
  <si>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</si>
  <si>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</si>
  <si>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</si>
  <si>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</si>
  <si>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</si>
  <si>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</si>
  <si>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</si>
  <si>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</si>
  <si>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</si>
  <si>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</si>
  <si>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</si>
  <si>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</si>
  <si>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</si>
  <si>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</si>
  <si>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</si>
  <si>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</si>
  <si>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</si>
  <si>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</si>
  <si>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</si>
  <si>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</si>
  <si>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</si>
  <si>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</si>
  <si>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</si>
  <si>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</si>
  <si>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</si>
  <si>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</si>
  <si>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</si>
  <si>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</si>
  <si>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</si>
  <si>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</si>
  <si>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</si>
  <si>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</si>
  <si>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</si>
  <si>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</si>
  <si>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</si>
  <si>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</si>
  <si>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</si>
  <si>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</si>
  <si>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</si>
  <si>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</si>
  <si>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</si>
  <si>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</si>
  <si>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</si>
  <si>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</si>
  <si>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</si>
  <si>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</si>
  <si>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</si>
  <si>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</si>
  <si>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</si>
  <si>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</si>
  <si>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</si>
  <si>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</si>
  <si>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</si>
  <si>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</si>
  <si>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</si>
  <si>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</si>
  <si>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</si>
  <si>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</si>
  <si>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</si>
  <si>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</si>
  <si>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</si>
  <si>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</si>
  <si>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</si>
  <si>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</si>
  <si>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</si>
  <si>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</si>
  <si>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</si>
  <si>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</si>
  <si>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</si>
  <si>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</si>
  <si>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</si>
  <si>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</si>
  <si>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</si>
  <si>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</si>
  <si>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</si>
  <si>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</si>
  <si>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</si>
  <si>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</si>
  <si>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</si>
  <si>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</si>
  <si>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</si>
  <si>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</si>
  <si>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</si>
  <si>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</si>
  <si>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</si>
  <si>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</si>
  <si>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</si>
  <si>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</si>
  <si>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</si>
  <si>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</si>
  <si>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</si>
  <si>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</si>
  <si>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</si>
  <si>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</si>
  <si>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</si>
  <si>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</si>
  <si>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</si>
  <si>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</si>
  <si>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</si>
  <si>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</si>
  <si>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</si>
  <si>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</si>
  <si>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</si>
  <si>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</si>
  <si>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</si>
  <si>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</si>
  <si>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</si>
  <si>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</si>
  <si>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</si>
  <si>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</si>
  <si>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</si>
  <si>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</si>
  <si>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</si>
  <si>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</si>
  <si>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</si>
  <si>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</si>
  <si>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</si>
  <si>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</si>
  <si>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</si>
  <si>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</si>
  <si>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</si>
  <si>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</si>
  <si>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</si>
  <si>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</si>
  <si>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</si>
  <si>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</si>
  <si>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</si>
  <si>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</si>
  <si>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</si>
  <si>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</si>
  <si>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</si>
  <si>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</si>
  <si>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</si>
  <si>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</si>
  <si>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</si>
  <si>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</si>
  <si>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</si>
  <si>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</si>
  <si>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</si>
  <si>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</si>
  <si>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</si>
  <si>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</si>
  <si>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</si>
  <si>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</si>
  <si>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</si>
  <si>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</si>
  <si>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</si>
  <si>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</si>
  <si>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</si>
  <si>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</si>
  <si>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</si>
  <si>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</si>
  <si>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</si>
  <si>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</si>
  <si>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</si>
  <si>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</si>
  <si>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</si>
  <si>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</si>
  <si>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</si>
  <si>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</si>
  <si>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</si>
  <si>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</si>
  <si>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</si>
  <si>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</si>
  <si>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</si>
  <si>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</si>
  <si>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</si>
  <si>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</si>
  <si>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</si>
  <si>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</si>
  <si>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</si>
  <si>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</si>
  <si>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</si>
  <si>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</si>
  <si>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</si>
  <si>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</si>
  <si>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</si>
  <si>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</si>
  <si>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</si>
  <si>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</si>
  <si>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</si>
  <si>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</si>
  <si>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</si>
  <si>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</si>
  <si>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</si>
  <si>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</si>
  <si>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</si>
  <si>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</si>
  <si>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</si>
  <si>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</si>
  <si>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</si>
  <si>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</si>
  <si>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</si>
  <si>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</si>
  <si>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</si>
  <si>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</si>
  <si>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</si>
  <si>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</si>
  <si>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</si>
  <si>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</si>
  <si>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</si>
  <si>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</si>
  <si>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</si>
  <si>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</si>
  <si>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</si>
  <si>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</si>
  <si>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</si>
  <si>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</si>
  <si>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</si>
  <si>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</si>
  <si>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</si>
  <si>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</si>
  <si>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</si>
  <si>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</si>
  <si>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</si>
  <si>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</si>
  <si>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</si>
  <si>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</si>
  <si>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</si>
  <si>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</si>
  <si>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</si>
  <si>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</si>
  <si>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</si>
  <si>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</si>
  <si>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</si>
  <si>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</si>
  <si>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</si>
  <si>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</si>
  <si>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</si>
  <si>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</si>
  <si>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</si>
  <si>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</si>
  <si>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</si>
  <si>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</si>
  <si>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</si>
  <si>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</si>
  <si>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</si>
  <si>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</si>
  <si>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</si>
  <si>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</si>
  <si>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</si>
  <si>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</si>
  <si>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</si>
  <si>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</si>
  <si>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</si>
  <si>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</si>
  <si>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</si>
  <si>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</si>
  <si>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</si>
  <si>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</si>
  <si>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</si>
  <si>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</si>
  <si>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</si>
  <si>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</si>
  <si>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</si>
  <si>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</si>
  <si>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</si>
  <si>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</si>
  <si>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</si>
  <si>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</si>
  <si>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</si>
  <si>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</si>
  <si>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</si>
  <si>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</si>
  <si>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</si>
  <si>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</si>
  <si>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</si>
  <si>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</si>
  <si>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</si>
  <si>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</si>
  <si>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</si>
  <si>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</si>
  <si>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</si>
  <si>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</si>
  <si>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</si>
  <si>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</si>
  <si>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</si>
  <si>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</si>
  <si>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</si>
  <si>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</si>
  <si>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</si>
  <si>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</si>
  <si>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</si>
  <si>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</si>
  <si>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</si>
  <si>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</si>
  <si>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</si>
  <si>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</si>
  <si>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</si>
  <si>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</si>
  <si>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</si>
  <si>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</si>
  <si>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</si>
  <si>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</si>
  <si>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</si>
  <si>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</si>
  <si>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</si>
  <si>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</si>
  <si>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</si>
  <si>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</si>
  <si>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</si>
  <si>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</si>
  <si>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</si>
  <si>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</si>
  <si>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</si>
  <si>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</si>
  <si>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</si>
  <si>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</si>
  <si>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</si>
  <si>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</si>
  <si>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</si>
  <si>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</si>
  <si>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</si>
  <si>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</si>
  <si>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</si>
  <si>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</si>
  <si>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</si>
  <si>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</si>
  <si>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</si>
  <si>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</si>
  <si>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</si>
  <si>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</si>
  <si>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</si>
  <si>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</si>
  <si>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</si>
  <si>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</si>
  <si>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</si>
  <si>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</si>
  <si>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</si>
  <si>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</si>
  <si>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</si>
  <si>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</si>
  <si>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</si>
  <si>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</si>
  <si>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</si>
  <si>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</si>
  <si>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</si>
  <si>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</si>
  <si>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</si>
  <si>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</si>
  <si>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</si>
  <si>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</si>
  <si>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</si>
  <si>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</si>
  <si>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</si>
  <si>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</si>
  <si>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</si>
  <si>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</si>
  <si>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</si>
  <si>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</si>
  <si>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</si>
  <si>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</si>
  <si>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</si>
  <si>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</si>
  <si>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</si>
  <si>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</si>
  <si>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</si>
  <si>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</si>
  <si>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</si>
  <si>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</si>
  <si>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</si>
  <si>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</si>
  <si>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</si>
  <si>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</si>
  <si>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</si>
  <si>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</si>
  <si>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</si>
  <si>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</si>
  <si>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</si>
  <si>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</si>
  <si>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</si>
  <si>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</si>
  <si>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</si>
  <si>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</si>
  <si>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</si>
  <si>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</si>
  <si>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</si>
  <si>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</si>
  <si>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</si>
  <si>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</si>
  <si>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</si>
  <si>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</si>
  <si>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</si>
  <si>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</si>
  <si>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</si>
  <si>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</si>
  <si>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</si>
  <si>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</si>
  <si>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</si>
  <si>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</si>
  <si>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</si>
  <si>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</si>
  <si>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</si>
  <si>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</si>
  <si>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</si>
  <si>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</si>
  <si>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</si>
  <si>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</si>
  <si>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</si>
  <si>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</si>
  <si>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</si>
  <si>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</si>
  <si>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</si>
  <si>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</si>
  <si>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</si>
  <si>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</si>
  <si>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</si>
  <si>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</si>
  <si>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</si>
  <si>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</si>
  <si>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</si>
  <si>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</si>
  <si>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</si>
  <si>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</si>
  <si>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</si>
  <si>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</si>
  <si>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</si>
  <si>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</si>
  <si>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</si>
  <si>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</si>
  <si>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</si>
  <si>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</si>
  <si>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</si>
  <si>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</si>
  <si>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</si>
  <si>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</si>
  <si>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</si>
  <si>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</si>
  <si>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</si>
  <si>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</si>
  <si>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</si>
  <si>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</si>
  <si>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</si>
  <si>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</si>
  <si>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</si>
  <si>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</si>
  <si>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</si>
  <si>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</si>
  <si>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</si>
  <si>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</si>
  <si>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</si>
  <si>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</si>
  <si>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</si>
  <si>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</si>
  <si>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</si>
  <si>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</si>
  <si>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</si>
  <si>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</si>
  <si>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</si>
  <si>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</si>
  <si>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</si>
  <si>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</si>
  <si>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</si>
  <si>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</si>
  <si>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</si>
  <si>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</si>
  <si>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</si>
  <si>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</si>
  <si>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</si>
  <si>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</si>
  <si>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</si>
  <si>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</si>
  <si>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</si>
  <si>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</si>
  <si>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</si>
  <si>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</si>
  <si>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</si>
  <si>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</si>
  <si>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</si>
  <si>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</si>
  <si>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</si>
  <si>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</si>
  <si>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</si>
  <si>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</si>
  <si>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</si>
  <si>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</si>
  <si>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</si>
  <si>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</si>
  <si>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</si>
  <si>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</si>
  <si>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</si>
  <si>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</si>
  <si>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</si>
  <si>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</si>
  <si>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</si>
  <si>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</si>
  <si>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</si>
  <si>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</si>
  <si>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</si>
  <si>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</si>
  <si>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</si>
  <si>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</si>
  <si>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</si>
  <si>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</si>
  <si>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</si>
  <si>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</si>
  <si>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</si>
  <si>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</si>
  <si>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</si>
  <si>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</si>
  <si>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</si>
  <si>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</si>
  <si>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</si>
  <si>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</si>
  <si>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</si>
  <si>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</si>
  <si>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</si>
  <si>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</si>
  <si>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</si>
  <si>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</si>
  <si>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</si>
  <si>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</si>
  <si>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</si>
  <si>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</si>
  <si>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</si>
  <si>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</si>
  <si>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</si>
  <si>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</si>
  <si>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</si>
  <si>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</si>
  <si>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</si>
  <si>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</si>
  <si>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</si>
  <si>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</si>
  <si>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</si>
  <si>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</si>
  <si>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</si>
  <si>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</si>
  <si>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</si>
  <si>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</si>
  <si>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</si>
  <si>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</si>
  <si>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</si>
  <si>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</si>
  <si>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</si>
  <si>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</si>
  <si>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</si>
  <si>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</si>
  <si>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</si>
  <si>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</si>
  <si>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</si>
  <si>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</si>
  <si>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</si>
  <si>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</si>
  <si>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</si>
  <si>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</si>
  <si>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</si>
  <si>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</si>
  <si>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</si>
  <si>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</si>
  <si>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</si>
  <si>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</si>
  <si>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</si>
  <si>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</si>
  <si>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</si>
  <si>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</si>
  <si>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</si>
  <si>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</si>
  <si>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</si>
  <si>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</si>
  <si>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</si>
  <si>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</si>
  <si>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</si>
  <si>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</si>
  <si>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</si>
  <si>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</si>
  <si>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</si>
  <si>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</si>
  <si>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</si>
  <si>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</si>
  <si>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</si>
  <si>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</si>
  <si>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</si>
  <si>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</si>
  <si>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</si>
  <si>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</si>
  <si>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</si>
  <si>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</si>
  <si>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</si>
  <si>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</si>
  <si>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</si>
  <si>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</si>
  <si>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</si>
  <si>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</si>
  <si>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</si>
  <si>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</si>
  <si>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</si>
  <si>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</si>
  <si>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</si>
  <si>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</si>
  <si>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</si>
  <si>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</si>
  <si>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</si>
  <si>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</si>
  <si>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</si>
  <si>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</si>
  <si>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</si>
  <si>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</si>
  <si>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</si>
  <si>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</si>
  <si>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</si>
  <si>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</si>
  <si>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</si>
  <si>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</si>
  <si>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</si>
  <si>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</si>
  <si>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</si>
  <si>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</si>
  <si>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</si>
  <si>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</si>
  <si>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</si>
  <si>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</si>
  <si>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</si>
  <si>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</si>
  <si>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</si>
  <si>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</si>
  <si>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</si>
  <si>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</si>
  <si>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</si>
  <si>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</si>
  <si>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</si>
  <si>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</si>
  <si>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</si>
  <si>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</si>
  <si>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</si>
  <si>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</si>
  <si>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</si>
  <si>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</si>
  <si>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</si>
  <si>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</si>
  <si>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</si>
  <si>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</si>
  <si>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</si>
  <si>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</si>
  <si>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</si>
  <si>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</si>
  <si>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</si>
  <si>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</si>
  <si>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</si>
  <si>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</si>
  <si>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</si>
  <si>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</si>
  <si>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</si>
  <si>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</si>
  <si>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</si>
  <si>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</si>
  <si>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</si>
  <si>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</si>
  <si>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</si>
  <si>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</si>
  <si>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</si>
  <si>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</si>
  <si>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</si>
  <si>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</si>
  <si>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</si>
  <si>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</si>
  <si>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</si>
  <si>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</si>
  <si>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</si>
  <si>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</si>
  <si>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</si>
  <si>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</si>
  <si>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</si>
  <si>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</si>
  <si>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</si>
  <si>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</si>
  <si>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</si>
  <si>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</si>
  <si>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</si>
  <si>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</si>
  <si>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</si>
  <si>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</si>
  <si>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</si>
  <si>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</si>
  <si>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</si>
  <si>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</si>
  <si>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</si>
  <si>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</si>
  <si>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</si>
  <si>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</si>
  <si>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</si>
  <si>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</si>
  <si>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</si>
  <si>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</si>
  <si>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</si>
  <si>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</si>
  <si>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</si>
  <si>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</si>
  <si>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</si>
  <si>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</si>
  <si>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</si>
  <si>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</si>
  <si>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</si>
  <si>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</si>
  <si>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</si>
  <si>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</si>
  <si>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</si>
  <si>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</si>
  <si>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</si>
  <si>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</si>
  <si>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</si>
  <si>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</si>
  <si>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</si>
  <si>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</si>
  <si>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</si>
  <si>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</si>
  <si>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</si>
  <si>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</si>
  <si>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</si>
  <si>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</si>
  <si>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</si>
  <si>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</si>
  <si>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</si>
  <si>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</si>
  <si>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</si>
  <si>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</si>
  <si>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</si>
  <si>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</si>
  <si>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</si>
  <si>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</si>
  <si>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</si>
  <si>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</si>
  <si>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</si>
  <si>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</si>
  <si>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</si>
  <si>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</si>
  <si>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</si>
  <si>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</si>
  <si>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</si>
  <si>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</si>
  <si>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</si>
  <si>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</si>
  <si>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</si>
  <si>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</si>
  <si>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</si>
  <si>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</si>
  <si>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</si>
  <si>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</si>
  <si>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</si>
  <si>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</si>
  <si>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</si>
  <si>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</si>
  <si>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</si>
  <si>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</si>
  <si>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</si>
  <si>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</si>
  <si>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</si>
  <si>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</si>
  <si>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</si>
  <si>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</si>
  <si>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</si>
  <si>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</si>
  <si>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</si>
  <si>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</si>
  <si>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</si>
  <si>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</si>
  <si>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</si>
  <si>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</si>
  <si>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</si>
  <si>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</si>
  <si>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</si>
  <si>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</si>
  <si>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</si>
  <si>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</si>
  <si>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</si>
  <si>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</si>
  <si>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</si>
  <si>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</si>
  <si>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</si>
  <si>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</si>
  <si>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</si>
  <si>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</si>
  <si>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</si>
  <si>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</si>
  <si>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</si>
  <si>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</si>
  <si>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</si>
  <si>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</si>
  <si>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</si>
  <si>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</si>
  <si>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</si>
  <si>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</si>
  <si>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</si>
  <si>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</si>
  <si>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</si>
  <si>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</si>
  <si>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</si>
  <si>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</si>
  <si>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</si>
  <si>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</si>
  <si>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</si>
  <si>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</si>
  <si>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</si>
  <si>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</si>
  <si>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</si>
  <si>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</si>
  <si>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</si>
  <si>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</si>
  <si>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</si>
  <si>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</si>
  <si>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</si>
  <si>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</si>
  <si>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</si>
  <si>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</si>
  <si>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</si>
  <si>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</si>
  <si>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</si>
  <si>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</si>
  <si>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</si>
  <si>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</si>
  <si>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</si>
  <si>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</si>
  <si>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</si>
  <si>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</si>
  <si>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</si>
  <si>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</si>
  <si>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</si>
  <si>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</si>
  <si>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</si>
  <si>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</si>
  <si>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</si>
  <si>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</si>
  <si>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</si>
  <si>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</si>
  <si>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</si>
  <si>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</si>
  <si>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</si>
  <si>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</si>
  <si>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</si>
  <si>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</si>
  <si>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</si>
  <si>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</si>
  <si>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</si>
  <si>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</si>
  <si>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</si>
  <si>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</si>
  <si>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</si>
  <si>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</si>
  <si>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</si>
  <si>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</si>
  <si>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</si>
  <si>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</si>
  <si>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</si>
  <si>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</si>
  <si>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</si>
  <si>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</si>
  <si>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</si>
  <si>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</si>
  <si>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</si>
  <si>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</si>
  <si>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</si>
  <si>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</si>
  <si>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</si>
  <si>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</si>
  <si>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</si>
  <si>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</si>
  <si>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</si>
  <si>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</si>
  <si>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</si>
  <si>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</si>
  <si>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</si>
  <si>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</si>
  <si>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</si>
  <si>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</si>
  <si>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</si>
  <si>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</si>
  <si>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</si>
  <si>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</si>
  <si>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</si>
  <si>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</si>
  <si>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</si>
  <si>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</si>
  <si>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</si>
  <si>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</si>
  <si>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</si>
  <si>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</si>
  <si>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</si>
  <si>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</si>
  <si>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</si>
  <si>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</si>
  <si>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</si>
  <si>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</si>
  <si>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</si>
  <si>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</si>
  <si>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</si>
  <si>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</si>
  <si>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</si>
  <si>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</si>
  <si>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</si>
  <si>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</si>
  <si>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</si>
  <si>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</si>
  <si>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</si>
  <si>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</si>
  <si>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</si>
  <si>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</si>
  <si>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</si>
  <si>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</si>
  <si>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</si>
  <si>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</si>
  <si>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</si>
  <si>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</si>
  <si>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</si>
  <si>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</si>
  <si>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</si>
  <si>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</si>
  <si>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</si>
  <si>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</si>
  <si>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</si>
  <si>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</si>
  <si>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</si>
  <si>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</si>
  <si>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</si>
  <si>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</si>
  <si>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</si>
  <si>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</si>
  <si>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</si>
  <si>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</si>
  <si>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</si>
  <si>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</si>
  <si>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</si>
  <si>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</si>
  <si>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</si>
  <si>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</si>
  <si>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</si>
  <si>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</si>
  <si>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</si>
  <si>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</si>
  <si>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</si>
  <si>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</si>
  <si>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</si>
  <si>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</si>
  <si>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</si>
  <si>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</si>
  <si>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</si>
  <si>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</si>
  <si>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</si>
  <si>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</si>
  <si>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</si>
  <si>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</si>
  <si>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</si>
  <si>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</si>
  <si>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</si>
  <si>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</si>
  <si>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</si>
  <si>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</si>
  <si>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</si>
  <si>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</si>
  <si>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</si>
  <si>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</si>
  <si>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</si>
  <si>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</si>
  <si>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</si>
  <si>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</si>
  <si>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</si>
  <si>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</si>
  <si>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</si>
  <si>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</si>
  <si>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</si>
  <si>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</si>
  <si>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</si>
  <si>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</si>
  <si>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</si>
  <si>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</si>
  <si>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</si>
  <si>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</si>
  <si>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</si>
  <si>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</si>
  <si>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</si>
  <si>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</si>
  <si>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</si>
  <si>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</si>
  <si>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</si>
  <si>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</si>
  <si>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</si>
  <si>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</si>
  <si>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</si>
  <si>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</si>
  <si>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</si>
  <si>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</si>
  <si>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</si>
  <si>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</si>
  <si>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</si>
  <si>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</si>
  <si>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</si>
  <si>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</si>
  <si>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</si>
  <si>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</si>
  <si>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</si>
  <si>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</si>
  <si>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</si>
  <si>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</si>
  <si>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</si>
  <si>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</si>
  <si>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</si>
  <si>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</si>
  <si>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</si>
  <si>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</si>
  <si>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</si>
  <si>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</si>
  <si>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</si>
  <si>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</si>
  <si>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</si>
  <si>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</si>
  <si>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</si>
  <si>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</si>
  <si>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</si>
  <si>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</si>
  <si>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</si>
  <si>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</si>
  <si>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</si>
  <si>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</si>
  <si>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</si>
  <si>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</si>
  <si>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</si>
  <si>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</si>
  <si>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</si>
  <si>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</si>
  <si>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</si>
  <si>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</si>
  <si>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</si>
  <si>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</si>
  <si>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</si>
  <si>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</si>
  <si>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</si>
  <si>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</si>
  <si>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</si>
  <si>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</si>
  <si>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</si>
  <si>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</si>
  <si>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</si>
  <si>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</si>
  <si>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</si>
  <si>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</si>
  <si>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</si>
  <si>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</si>
  <si>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</si>
  <si>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</si>
  <si>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</si>
  <si>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</si>
  <si>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</si>
  <si>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</si>
  <si>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</si>
  <si>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</si>
  <si>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</si>
  <si>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</si>
  <si>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</si>
  <si>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</si>
  <si>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</si>
  <si>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</si>
  <si>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</si>
  <si>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</si>
  <si>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</si>
  <si>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</si>
  <si>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</si>
  <si>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</si>
  <si>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</si>
  <si>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</si>
  <si>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</si>
  <si>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</si>
  <si>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</si>
  <si>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</si>
  <si>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</si>
  <si>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</si>
  <si>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</si>
  <si>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</si>
  <si>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</si>
  <si>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</si>
  <si>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</si>
  <si>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</si>
  <si>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</si>
  <si>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</si>
  <si>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</si>
  <si>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</si>
  <si>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</si>
  <si>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</si>
  <si>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</si>
  <si>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</si>
  <si>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</si>
  <si>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</si>
  <si>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</si>
  <si>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</si>
  <si>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</si>
  <si>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</si>
  <si>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</si>
  <si>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</si>
  <si>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</si>
  <si>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</si>
  <si>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</si>
  <si>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</si>
  <si>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</si>
  <si>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</si>
  <si>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</si>
  <si>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</si>
  <si>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</si>
  <si>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</si>
  <si>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</si>
  <si>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</si>
  <si>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</si>
  <si>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</si>
  <si>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</si>
  <si>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</si>
  <si>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</si>
  <si>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</si>
  <si>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</si>
  <si>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</si>
  <si>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</si>
  <si>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</si>
  <si>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</si>
  <si>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</si>
  <si>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</si>
  <si>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</si>
  <si>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</si>
  <si>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</si>
  <si>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</si>
  <si>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</si>
  <si>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</si>
  <si>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</si>
  <si>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</si>
  <si>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</si>
  <si>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</si>
  <si>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</si>
  <si>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</si>
  <si>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</si>
  <si>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</si>
  <si>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</si>
  <si>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</si>
  <si>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</si>
  <si>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</si>
  <si>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</si>
  <si>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</si>
  <si>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</si>
  <si>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</si>
  <si>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</si>
  <si>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</si>
  <si>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</si>
  <si>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</si>
  <si>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</si>
  <si>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</si>
  <si>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</si>
  <si>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</si>
  <si>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</si>
  <si>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</si>
  <si>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</si>
  <si>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</si>
  <si>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</si>
  <si>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</si>
  <si>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</si>
  <si>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</si>
  <si>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</si>
  <si>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</si>
  <si>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</si>
  <si>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</si>
  <si>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</si>
  <si>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</si>
  <si>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</si>
  <si>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</si>
  <si>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</si>
  <si>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</si>
  <si>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</si>
  <si>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</si>
  <si>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</si>
  <si>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</si>
  <si>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</si>
  <si>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</si>
  <si>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</si>
  <si>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</si>
  <si>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</si>
  <si>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</si>
  <si>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</si>
  <si>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</si>
  <si>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</si>
  <si>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</si>
  <si>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</si>
  <si>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</si>
  <si>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</si>
  <si>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</si>
  <si>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</si>
  <si>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</si>
  <si>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</si>
  <si>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</si>
  <si>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</si>
  <si>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</si>
  <si>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</si>
  <si>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</si>
  <si>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</si>
  <si>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</si>
  <si>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</si>
  <si>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</si>
  <si>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</si>
  <si>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</si>
  <si>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</si>
  <si>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</si>
  <si>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</si>
  <si>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</si>
  <si>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</si>
  <si>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</si>
  <si>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</si>
  <si>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</si>
  <si>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</si>
  <si>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</si>
  <si>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</si>
  <si>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</si>
  <si>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</si>
  <si>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</si>
  <si>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</si>
  <si>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</si>
  <si>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</si>
  <si>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</si>
  <si>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</si>
  <si>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</si>
  <si>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</si>
  <si>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</si>
  <si>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</si>
  <si>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</si>
  <si>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</si>
  <si>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</si>
  <si>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</si>
  <si>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</si>
  <si>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</si>
  <si>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</si>
  <si>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</si>
  <si>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</si>
  <si>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</si>
  <si>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</si>
  <si>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</si>
  <si>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</si>
  <si>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</si>
  <si>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</si>
  <si>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</si>
  <si>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</si>
  <si>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</si>
  <si>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</si>
  <si>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</si>
  <si>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</si>
  <si>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</si>
  <si>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</si>
  <si>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</si>
  <si>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</si>
  <si>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</si>
  <si>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</si>
  <si>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</si>
  <si>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</si>
  <si>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</si>
  <si>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</si>
  <si>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</si>
  <si>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</si>
  <si>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</si>
  <si>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</si>
  <si>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</si>
  <si>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</si>
  <si>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</si>
  <si>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</si>
  <si>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</si>
  <si>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</si>
  <si>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</si>
  <si>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</si>
  <si>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</si>
  <si>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</si>
  <si>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</si>
  <si>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</si>
  <si>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</si>
  <si>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</si>
  <si>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</si>
  <si>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</si>
  <si>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</si>
  <si>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</si>
  <si>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</si>
  <si>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</si>
  <si>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</si>
  <si>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</si>
  <si>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</si>
  <si>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</si>
  <si>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</si>
  <si>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</si>
  <si>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</si>
  <si>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</si>
  <si>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</si>
  <si>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</si>
  <si>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</si>
  <si>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</si>
  <si>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</si>
  <si>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</si>
  <si>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</si>
  <si>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</si>
  <si>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</si>
  <si>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</si>
  <si>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</si>
  <si>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</si>
  <si>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</si>
  <si>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</si>
  <si>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</si>
  <si>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</si>
  <si>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</si>
  <si>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</si>
  <si>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</si>
  <si>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</si>
  <si>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</si>
  <si>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</si>
  <si>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</si>
  <si>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</si>
  <si>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</si>
  <si>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</si>
  <si>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</si>
  <si>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</si>
  <si>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</si>
  <si>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</si>
  <si>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</si>
  <si>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</si>
  <si>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</si>
  <si>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</si>
  <si>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</si>
  <si>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</si>
  <si>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</si>
  <si>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</si>
  <si>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</si>
  <si>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</si>
  <si>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</si>
  <si>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</si>
  <si>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</si>
  <si>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</si>
  <si>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</si>
  <si>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</si>
  <si>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</si>
  <si>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</si>
  <si>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</si>
  <si>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</si>
  <si>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</si>
  <si>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</si>
  <si>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</si>
  <si>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</si>
  <si>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</si>
  <si>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</si>
  <si>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</si>
  <si>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</si>
  <si>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</si>
  <si>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</si>
  <si>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</si>
  <si>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</si>
  <si>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</si>
  <si>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</si>
  <si>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</si>
  <si>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</si>
  <si>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</si>
  <si>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</si>
  <si>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</si>
  <si>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</si>
  <si>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</si>
  <si>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</si>
  <si>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</si>
  <si>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</si>
  <si>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</si>
  <si>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</si>
  <si>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</si>
  <si>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</si>
  <si>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</si>
  <si>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</si>
  <si>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</si>
  <si>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</si>
  <si>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</si>
  <si>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</si>
  <si>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</si>
  <si>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</si>
  <si>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</si>
  <si>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</si>
  <si>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</si>
  <si>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</si>
  <si>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</si>
  <si>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</si>
  <si>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</si>
  <si>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</si>
  <si>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</si>
  <si>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</si>
  <si>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</si>
  <si>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</si>
  <si>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</si>
  <si>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</si>
  <si>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</si>
  <si>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</si>
  <si>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</si>
  <si>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</si>
  <si>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</si>
  <si>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</si>
  <si>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</si>
  <si>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</si>
  <si>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</si>
  <si>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</si>
  <si>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</si>
  <si>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</si>
  <si>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</si>
  <si>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</si>
  <si>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</si>
  <si>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</si>
  <si>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</si>
  <si>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</si>
  <si>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</si>
  <si>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</si>
  <si>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</si>
  <si>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</si>
  <si>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</si>
  <si>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</si>
  <si>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</si>
  <si>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</si>
  <si>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</si>
  <si>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</si>
  <si>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</si>
  <si>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</si>
  <si>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</si>
  <si>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</si>
  <si>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</si>
  <si>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</si>
  <si>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</si>
  <si>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</si>
  <si>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</si>
  <si>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</si>
  <si>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</si>
  <si>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</si>
  <si>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</si>
  <si>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</si>
  <si>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</si>
  <si>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</si>
  <si>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</si>
  <si>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</si>
  <si>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</si>
  <si>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</si>
  <si>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</si>
  <si>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</si>
  <si>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</si>
  <si>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</si>
  <si>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</si>
  <si>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</si>
  <si>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</si>
  <si>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</si>
  <si>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</si>
  <si>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</si>
  <si>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</si>
  <si>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</si>
  <si>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</si>
  <si>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</si>
  <si>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</si>
  <si>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</si>
  <si>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</si>
  <si>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</si>
  <si>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</si>
  <si>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</si>
  <si>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</si>
  <si>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</si>
  <si>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</si>
  <si>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</si>
  <si>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</si>
  <si>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</si>
  <si>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</si>
  <si>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</si>
  <si>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</si>
  <si>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</si>
  <si>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</si>
  <si>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</si>
  <si>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</si>
  <si>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</si>
  <si>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</si>
  <si>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</si>
  <si>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</si>
  <si>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</si>
  <si>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</si>
  <si>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</si>
  <si>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</si>
  <si>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</si>
  <si>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</si>
  <si>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</si>
  <si>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</si>
  <si>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</si>
  <si>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</si>
  <si>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</si>
  <si>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</si>
  <si>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</si>
  <si>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</si>
  <si>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</si>
  <si>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</si>
  <si>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</si>
  <si>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</si>
  <si>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</si>
  <si>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</si>
  <si>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</si>
  <si>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</si>
  <si>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</si>
  <si>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</si>
  <si>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</si>
  <si>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</si>
  <si>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</si>
  <si>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</si>
  <si>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</si>
  <si>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</si>
  <si>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</si>
  <si>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</si>
  <si>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</si>
  <si>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</si>
  <si>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</si>
  <si>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</si>
  <si>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</si>
  <si>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</si>
  <si>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</si>
  <si>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</si>
  <si>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</si>
  <si>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</si>
  <si>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</si>
  <si>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</si>
  <si>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</si>
  <si>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</si>
  <si>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</si>
  <si>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</si>
  <si>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</si>
  <si>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</si>
  <si>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</si>
  <si>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</si>
  <si>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</si>
  <si>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</si>
  <si>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</si>
  <si>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</si>
  <si>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</si>
  <si>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</si>
  <si>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</si>
  <si>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</si>
  <si>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</si>
  <si>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</si>
  <si>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</si>
  <si>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</si>
  <si>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</si>
  <si>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</si>
  <si>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</si>
  <si>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</si>
  <si>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</si>
  <si>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</si>
  <si>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</si>
  <si>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</si>
  <si>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</si>
  <si>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</si>
  <si>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</si>
  <si>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</si>
  <si>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</si>
  <si>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</si>
  <si>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</si>
  <si>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</si>
  <si>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</si>
  <si>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</si>
  <si>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</si>
  <si>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</si>
  <si>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</si>
  <si>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</si>
  <si>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</si>
  <si>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</si>
  <si>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</si>
  <si>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</si>
  <si>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</si>
  <si>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</si>
  <si>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</si>
  <si>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</si>
  <si>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</si>
  <si>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</si>
  <si>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</si>
  <si>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</si>
  <si>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</si>
  <si>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</si>
  <si>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</si>
  <si>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</si>
  <si>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</si>
  <si>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</si>
  <si>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</si>
  <si>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</si>
  <si>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</si>
  <si>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</si>
  <si>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</si>
  <si>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</si>
  <si>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</si>
  <si>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</si>
  <si>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</si>
  <si>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</si>
  <si>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</si>
  <si>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</si>
  <si>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</si>
  <si>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</si>
  <si>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</si>
  <si>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</si>
  <si>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</si>
  <si>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</si>
  <si>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</si>
  <si>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</si>
  <si>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</si>
  <si>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</si>
  <si>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</si>
  <si>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</si>
  <si>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</si>
  <si>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</si>
  <si>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</si>
  <si>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</si>
  <si>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</si>
  <si>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</si>
  <si>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</si>
  <si>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</si>
  <si>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</si>
  <si>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</si>
  <si>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</si>
  <si>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</si>
  <si>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</si>
  <si>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</si>
  <si>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</si>
  <si>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</si>
  <si>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</si>
  <si>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</si>
  <si>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</si>
  <si>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</si>
  <si>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</si>
  <si>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</si>
  <si>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</si>
  <si>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</si>
  <si>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</si>
  <si>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</si>
  <si>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</si>
  <si>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</si>
  <si>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</si>
  <si>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</si>
  <si>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</si>
  <si>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</si>
  <si>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</si>
  <si>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</si>
  <si>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</si>
  <si>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</si>
  <si>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</si>
  <si>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</si>
  <si>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</si>
  <si>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</si>
  <si>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</si>
  <si>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</si>
  <si>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</si>
  <si>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</si>
  <si>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</si>
  <si>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</si>
  <si>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</si>
  <si>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</si>
  <si>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</si>
  <si>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</si>
  <si>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</si>
  <si>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</si>
  <si>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</si>
  <si>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</si>
  <si>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</si>
  <si>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</si>
  <si>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</si>
  <si>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</si>
  <si>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</si>
  <si>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</si>
  <si>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</si>
  <si>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</si>
  <si>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</si>
  <si>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</si>
  <si>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</si>
  <si>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</si>
  <si>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</si>
  <si>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</si>
  <si>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</si>
  <si>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</si>
  <si>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</si>
  <si>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</si>
  <si>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</si>
  <si>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</si>
  <si>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</si>
  <si>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</si>
  <si>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</si>
  <si>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</si>
  <si>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</si>
  <si>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</si>
  <si>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</si>
  <si>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</si>
  <si>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</si>
  <si>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</si>
  <si>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</si>
  <si>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</si>
  <si>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</si>
  <si>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</si>
  <si>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</si>
  <si>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</si>
  <si>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</si>
  <si>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</si>
  <si>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</si>
  <si>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</si>
  <si>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</si>
  <si>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</si>
  <si>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</si>
  <si>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</si>
  <si>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</si>
  <si>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</si>
  <si>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</si>
  <si>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</si>
  <si>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</si>
  <si>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</si>
  <si>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</si>
  <si>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</si>
  <si>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</si>
  <si>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</si>
  <si>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</si>
  <si>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</si>
  <si>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</si>
  <si>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</si>
  <si>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</si>
  <si>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</si>
  <si>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</si>
  <si>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</si>
  <si>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</si>
  <si>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</si>
  <si>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</si>
  <si>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</si>
  <si>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</si>
  <si>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</si>
  <si>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</si>
  <si>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</si>
  <si>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</si>
  <si>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</si>
  <si>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</si>
  <si>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</si>
  <si>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</si>
  <si>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</si>
  <si>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</si>
  <si>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</si>
  <si>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</si>
  <si>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</si>
  <si>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</si>
  <si>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</si>
  <si>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</si>
  <si>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</si>
  <si>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</si>
  <si>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</si>
  <si>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</si>
  <si>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</si>
  <si>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</si>
  <si>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</si>
  <si>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</si>
  <si>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</si>
  <si>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</si>
  <si>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</si>
  <si>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</si>
  <si>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</si>
  <si>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</si>
  <si>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</si>
  <si>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</si>
  <si>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</si>
  <si>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</si>
  <si>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</si>
  <si>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</si>
  <si>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</si>
  <si>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</si>
  <si>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</si>
  <si>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</si>
  <si>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</si>
  <si>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</si>
  <si>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</si>
  <si>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</si>
  <si>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</si>
  <si>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</si>
  <si>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</si>
  <si>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</si>
  <si>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</si>
  <si>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</si>
  <si>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</si>
  <si>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</si>
  <si>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</si>
  <si>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</si>
  <si>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</si>
  <si>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</si>
  <si>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</si>
  <si>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</si>
  <si>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</si>
  <si>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</si>
  <si>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</si>
  <si>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</si>
  <si>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</si>
  <si>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</si>
  <si>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</si>
  <si>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</si>
  <si>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</si>
  <si>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</si>
  <si>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</si>
  <si>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</si>
  <si>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</si>
  <si>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</si>
  <si>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</si>
  <si>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</si>
  <si>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</si>
  <si>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</si>
  <si>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</si>
  <si>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</si>
  <si>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</si>
  <si>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</si>
  <si>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</si>
  <si>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</si>
  <si>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</si>
  <si>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</si>
  <si>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</si>
  <si>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</si>
  <si>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</si>
  <si>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</si>
  <si>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</si>
  <si>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</si>
  <si>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</si>
  <si>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</si>
  <si>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</si>
  <si>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</si>
  <si>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</si>
  <si>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</si>
  <si>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</si>
  <si>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</si>
  <si>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</si>
  <si>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</si>
  <si>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</si>
  <si>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</si>
  <si>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</si>
  <si>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</si>
  <si>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</si>
  <si>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</si>
  <si>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</si>
  <si>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</si>
  <si>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</si>
  <si>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</si>
  <si>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</si>
  <si>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</si>
  <si>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</si>
  <si>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</si>
  <si>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</si>
  <si>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</si>
  <si>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</si>
  <si>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</si>
  <si>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</si>
  <si>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</si>
  <si>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</si>
  <si>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</si>
  <si>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</si>
  <si>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</si>
  <si>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</si>
  <si>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</si>
  <si>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</si>
  <si>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</si>
  <si>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</si>
  <si>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</si>
  <si>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</si>
  <si>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</si>
  <si>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</si>
  <si>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</si>
  <si>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</si>
  <si>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</si>
  <si>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</si>
  <si>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</si>
  <si>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</si>
  <si>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</si>
  <si>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</si>
  <si>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</si>
  <si>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</si>
  <si>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</si>
  <si>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</si>
  <si>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</si>
  <si>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</si>
  <si>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</si>
  <si>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</si>
  <si>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</si>
  <si>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</si>
  <si>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</si>
  <si>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</si>
  <si>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</si>
  <si>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</si>
  <si>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</si>
  <si>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</si>
  <si>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</si>
  <si>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</si>
  <si>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</si>
  <si>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</si>
  <si>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</si>
  <si>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</si>
  <si>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</si>
  <si>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</si>
  <si>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</si>
  <si>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</si>
  <si>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</si>
  <si>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</si>
  <si>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</si>
  <si>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</si>
  <si>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</si>
  <si>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</si>
  <si>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</si>
  <si>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</si>
  <si>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</si>
  <si>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</si>
  <si>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</si>
  <si>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</si>
  <si>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</si>
  <si>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</si>
  <si>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</si>
  <si>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</si>
  <si>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</si>
  <si>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</si>
  <si>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</si>
  <si>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</si>
  <si>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</si>
  <si>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</si>
  <si>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</si>
  <si>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</si>
  <si>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</si>
  <si>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</si>
  <si>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</si>
  <si>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</si>
  <si>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</si>
  <si>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</si>
  <si>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</si>
  <si>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</si>
  <si>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</si>
  <si>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</si>
  <si>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</si>
  <si>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</si>
  <si>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</si>
  <si>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</si>
  <si>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</si>
  <si>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</si>
  <si>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</si>
  <si>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</si>
  <si>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</si>
  <si>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</si>
  <si>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</si>
  <si>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</si>
  <si>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</si>
  <si>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</si>
  <si>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</si>
  <si>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</si>
  <si>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</si>
  <si>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</si>
  <si>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</si>
  <si>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</si>
  <si>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</si>
  <si>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</si>
  <si>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</si>
  <si>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</si>
  <si>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</si>
  <si>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</si>
  <si>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</si>
  <si>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</si>
  <si>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</si>
  <si>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</si>
  <si>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</si>
  <si>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</si>
  <si>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</si>
  <si>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</si>
  <si>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</si>
  <si>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</si>
  <si>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</si>
  <si>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</si>
  <si>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</si>
  <si>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</si>
  <si>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</si>
  <si>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</si>
  <si>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</si>
  <si>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</si>
  <si>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</si>
  <si>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</si>
  <si>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</si>
  <si>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</si>
  <si>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</si>
  <si>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</si>
  <si>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</si>
  <si>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</si>
  <si>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</si>
  <si>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</si>
  <si>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</si>
  <si>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</si>
  <si>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</si>
  <si>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</si>
  <si>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</si>
  <si>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</si>
  <si>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</si>
  <si>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</si>
  <si>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</si>
  <si>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</si>
  <si>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</si>
  <si>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</si>
  <si>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</si>
  <si>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</si>
  <si>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</si>
  <si>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</si>
  <si>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</si>
  <si>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</si>
  <si>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</si>
  <si>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</si>
  <si>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</si>
  <si>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</si>
  <si>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</si>
  <si>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</si>
  <si>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</si>
  <si>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</si>
  <si>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</si>
  <si>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</si>
  <si>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</si>
  <si>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</si>
  <si>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</si>
  <si>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</si>
  <si>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</si>
  <si>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</si>
  <si>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</si>
  <si>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</si>
  <si>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</si>
  <si>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</si>
  <si>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</si>
  <si>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</si>
  <si>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</si>
  <si>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</si>
  <si>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</si>
  <si>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</si>
  <si>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</si>
  <si>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</si>
  <si>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</si>
  <si>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</si>
  <si>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</si>
  <si>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</si>
  <si>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</si>
  <si>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</si>
  <si>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</si>
  <si>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</si>
  <si>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</si>
  <si>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</si>
  <si>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</si>
  <si>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</si>
  <si>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</si>
  <si>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</si>
  <si>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</si>
  <si>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</si>
  <si>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</si>
  <si>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</si>
  <si>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</si>
  <si>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</si>
  <si>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</si>
  <si>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</si>
  <si>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</si>
  <si>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</si>
  <si>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</si>
  <si>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</si>
  <si>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</si>
  <si>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</si>
  <si>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</si>
  <si>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</si>
  <si>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</si>
  <si>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</si>
  <si>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</si>
  <si>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</si>
  <si>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</si>
  <si>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</si>
  <si>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</si>
  <si>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</si>
  <si>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</si>
  <si>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</si>
  <si>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</si>
  <si>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</si>
  <si>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</si>
  <si>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</si>
  <si>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</si>
  <si>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</si>
  <si>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</si>
  <si>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</si>
  <si>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</si>
  <si>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</si>
  <si>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</si>
  <si>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</si>
  <si>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</si>
  <si>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</si>
  <si>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</si>
  <si>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</si>
  <si>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</si>
  <si>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</si>
  <si>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</si>
  <si>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</si>
  <si>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</si>
  <si>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</si>
  <si>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</si>
  <si>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</si>
  <si>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</si>
  <si>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</si>
  <si>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</si>
  <si>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</si>
  <si>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</si>
  <si>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</si>
  <si>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</si>
  <si>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</si>
  <si>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</si>
  <si>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</si>
  <si>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</si>
  <si>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</si>
  <si>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</si>
  <si>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</si>
  <si>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</si>
  <si>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</si>
  <si>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</si>
  <si>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</si>
  <si>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</si>
  <si>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</si>
  <si>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</si>
  <si>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</si>
  <si>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</si>
  <si>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</si>
  <si>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</si>
  <si>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</si>
  <si>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</si>
  <si>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</si>
  <si>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</si>
  <si>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</si>
  <si>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</si>
  <si>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</si>
  <si>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</si>
  <si>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</si>
  <si>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</si>
  <si>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</si>
  <si>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</si>
  <si>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</si>
  <si>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</si>
  <si>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</si>
  <si>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</si>
  <si>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</si>
  <si>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</si>
  <si>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</si>
  <si>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</si>
  <si>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</si>
  <si>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</si>
  <si>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</si>
  <si>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</si>
  <si>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</si>
  <si>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</si>
  <si>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</si>
  <si>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</si>
  <si>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</si>
  <si>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</si>
  <si>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</si>
  <si>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</si>
  <si>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</si>
  <si>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</si>
  <si>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</si>
  <si>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</si>
  <si>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</si>
  <si>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</si>
  <si>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</si>
  <si>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</si>
  <si>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</si>
  <si>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</si>
  <si>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</si>
  <si>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</si>
  <si>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</si>
  <si>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</si>
  <si>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</si>
  <si>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</si>
  <si>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</si>
  <si>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</si>
  <si>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</si>
  <si>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</si>
  <si>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</si>
  <si>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</si>
  <si>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</si>
  <si>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</si>
  <si>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</si>
  <si>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</si>
  <si>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</si>
  <si>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</si>
  <si>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</si>
  <si>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</si>
  <si>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</si>
  <si>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</si>
  <si>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</si>
  <si>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</si>
  <si>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</si>
  <si>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</si>
  <si>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</si>
  <si>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</si>
  <si>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</si>
  <si>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</si>
  <si>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</si>
  <si>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</si>
  <si>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</si>
  <si>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</si>
  <si>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</si>
  <si>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</si>
  <si>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</si>
  <si>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</si>
  <si>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</si>
  <si>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</si>
  <si>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</si>
  <si>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</si>
  <si>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</si>
  <si>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</si>
  <si>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</si>
  <si>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</si>
  <si>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</si>
  <si>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</si>
  <si>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</si>
  <si>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</si>
  <si>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</si>
  <si>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</si>
  <si>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</si>
  <si>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</si>
  <si>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</si>
  <si>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</si>
  <si>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</si>
  <si>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</si>
  <si>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</si>
  <si>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</si>
  <si>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</si>
  <si>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</si>
  <si>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</si>
  <si>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</si>
  <si>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</si>
  <si>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</si>
  <si>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</si>
  <si>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</si>
  <si>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</si>
  <si>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</si>
  <si>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</si>
  <si>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</si>
  <si>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</si>
  <si>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</si>
  <si>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</si>
  <si>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</si>
  <si>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</si>
  <si>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</si>
  <si>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</si>
  <si>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</si>
  <si>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</si>
  <si>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</si>
  <si>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</si>
  <si>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</si>
  <si>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</si>
  <si>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</si>
  <si>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</si>
  <si>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</si>
  <si>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</si>
  <si>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</si>
  <si>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</si>
  <si>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</si>
  <si>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</si>
  <si>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</si>
  <si>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</si>
  <si>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</si>
  <si>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</si>
  <si>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</si>
  <si>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</si>
  <si>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</si>
  <si>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</si>
  <si>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</si>
  <si>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</si>
  <si>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</si>
  <si>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</si>
  <si>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</si>
  <si>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</si>
  <si>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</si>
  <si>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</si>
  <si>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</si>
  <si>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</si>
  <si>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</si>
  <si>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</si>
  <si>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</si>
  <si>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</si>
  <si>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</si>
  <si>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</si>
  <si>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</si>
  <si>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</si>
  <si>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</si>
  <si>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</si>
  <si>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</si>
  <si>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</si>
  <si>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</si>
  <si>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</si>
  <si>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</si>
  <si>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</si>
  <si>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</si>
  <si>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</si>
  <si>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</si>
  <si>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</si>
  <si>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</si>
  <si>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</si>
  <si>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</si>
  <si>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</si>
  <si>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</si>
  <si>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</si>
  <si>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</si>
  <si>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</si>
  <si>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</si>
  <si>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</si>
  <si>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</si>
  <si>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</si>
  <si>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</si>
  <si>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</si>
  <si>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</si>
  <si>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</si>
  <si>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</si>
  <si>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</si>
  <si>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</si>
  <si>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</si>
  <si>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</si>
  <si>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</si>
  <si>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</si>
  <si>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</si>
  <si>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</si>
  <si>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</si>
  <si>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</si>
  <si>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</si>
  <si>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</si>
  <si>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</si>
  <si>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</si>
  <si>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</si>
  <si>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</si>
  <si>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</si>
  <si>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</si>
  <si>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</si>
  <si>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</si>
  <si>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</si>
  <si>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</si>
  <si>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</si>
  <si>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</si>
  <si>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</si>
  <si>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</si>
  <si>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</si>
  <si>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</si>
  <si>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</si>
  <si>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</si>
  <si>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</si>
  <si>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</si>
  <si>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</si>
  <si>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</si>
  <si>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</si>
  <si>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</si>
  <si>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</si>
  <si>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</si>
  <si>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</si>
  <si>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</si>
  <si>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</si>
  <si>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</si>
  <si>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</si>
  <si>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</si>
  <si>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</si>
  <si>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</si>
  <si>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</si>
  <si>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</si>
  <si>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</si>
  <si>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</si>
  <si>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</si>
  <si>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</si>
  <si>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</si>
  <si>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</si>
  <si>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</si>
  <si>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</si>
  <si>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</si>
  <si>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</si>
  <si>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</si>
  <si>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</si>
  <si>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</si>
  <si>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</si>
  <si>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</si>
  <si>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</si>
  <si>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</si>
  <si>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</si>
  <si>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</si>
  <si>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</si>
  <si>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</si>
  <si>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</si>
  <si>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</si>
  <si>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</si>
  <si>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</si>
  <si>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</si>
  <si>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</si>
  <si>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</si>
  <si>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</si>
  <si>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</si>
  <si>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</si>
  <si>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</si>
  <si>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</si>
  <si>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</si>
  <si>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</si>
  <si>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</si>
  <si>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</si>
  <si>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</si>
  <si>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</si>
  <si>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</si>
  <si>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</si>
  <si>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</si>
  <si>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</si>
  <si>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</si>
  <si>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</si>
  <si>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</si>
  <si>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</si>
  <si>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</si>
  <si>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</si>
  <si>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</si>
  <si>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</si>
  <si>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</si>
  <si>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</si>
  <si>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</si>
  <si>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</si>
  <si>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</si>
  <si>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</si>
  <si>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</si>
  <si>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</si>
  <si>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</si>
  <si>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</si>
  <si>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</si>
  <si>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</si>
  <si>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</si>
  <si>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</si>
  <si>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</si>
  <si>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</si>
  <si>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</si>
  <si>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</si>
  <si>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</si>
  <si>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</si>
  <si>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</si>
  <si>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</si>
  <si>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</si>
  <si>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</si>
  <si>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</si>
  <si>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</si>
  <si>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</si>
  <si>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</si>
  <si>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</si>
  <si>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</si>
  <si>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</si>
  <si>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</si>
  <si>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</si>
  <si>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</si>
  <si>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</si>
  <si>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</si>
  <si>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</si>
  <si>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</si>
  <si>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</si>
  <si>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</si>
  <si>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</si>
  <si>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</si>
  <si>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</si>
  <si>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</si>
  <si>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</si>
  <si>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</si>
  <si>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</si>
  <si>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</si>
  <si>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</si>
  <si>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</si>
  <si>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</si>
  <si>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</si>
  <si>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</si>
  <si>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</si>
  <si>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</si>
  <si>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</si>
  <si>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</si>
  <si>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</si>
  <si>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</si>
  <si>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</si>
  <si>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</si>
  <si>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</si>
  <si>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</si>
  <si>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</si>
  <si>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</si>
  <si>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</si>
  <si>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</si>
  <si>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</si>
  <si>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</si>
  <si>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</si>
  <si>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</si>
  <si>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</si>
  <si>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</si>
  <si>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</si>
  <si>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</si>
  <si>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</si>
  <si>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</si>
  <si>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</si>
  <si>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</si>
  <si>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</si>
  <si>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</si>
  <si>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</si>
  <si>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</si>
  <si>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</si>
  <si>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</si>
  <si>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</si>
  <si>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</si>
  <si>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</si>
  <si>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</si>
  <si>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</si>
  <si>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</si>
  <si>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</si>
  <si>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</si>
  <si>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</si>
  <si>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</si>
  <si>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</si>
  <si>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</si>
  <si>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</si>
  <si>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</si>
  <si>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</si>
  <si>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</si>
  <si>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</si>
  <si>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</si>
  <si>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</si>
  <si>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</si>
  <si>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</si>
  <si>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</si>
  <si>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</si>
  <si>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</si>
  <si>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</si>
  <si>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</si>
  <si>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</si>
  <si>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</si>
  <si>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</si>
  <si>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</si>
  <si>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</si>
  <si>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</si>
  <si>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</si>
  <si>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</si>
  <si>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</si>
  <si>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</si>
  <si>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</si>
  <si>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</si>
  <si>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</si>
  <si>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</si>
  <si>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</si>
  <si>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</si>
  <si>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</si>
  <si>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</si>
  <si>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</si>
  <si>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</si>
  <si>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</si>
  <si>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</si>
  <si>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</si>
  <si>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</si>
  <si>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</si>
  <si>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</si>
  <si>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</si>
  <si>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</si>
  <si>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</si>
  <si>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</si>
  <si>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</si>
  <si>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</si>
  <si>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</si>
  <si>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</si>
  <si>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</si>
  <si>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</si>
  <si>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</si>
  <si>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</si>
  <si>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</si>
  <si>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</si>
  <si>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</si>
  <si>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</si>
  <si>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</si>
  <si>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</si>
  <si>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</si>
  <si>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</si>
  <si>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</si>
  <si>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</si>
  <si>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</si>
  <si>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</si>
  <si>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</si>
  <si>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</si>
  <si>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</si>
  <si>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</si>
  <si>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</si>
  <si>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</si>
  <si>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</si>
  <si>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</si>
  <si>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</si>
  <si>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</si>
  <si>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</si>
  <si>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</si>
  <si>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</si>
  <si>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</si>
  <si>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</si>
  <si>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</si>
  <si>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</si>
  <si>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</si>
  <si>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</si>
  <si>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</si>
  <si>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</si>
  <si>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</si>
  <si>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</si>
  <si>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</si>
  <si>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</si>
  <si>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</si>
  <si>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</si>
  <si>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</si>
  <si>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</si>
  <si>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</si>
  <si>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</si>
  <si>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</si>
  <si>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</si>
  <si>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</si>
  <si>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</si>
  <si>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</si>
  <si>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</si>
  <si>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</si>
  <si>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</si>
  <si>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</si>
  <si>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</si>
  <si>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</si>
  <si>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</si>
  <si>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</si>
  <si>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</si>
  <si>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</si>
  <si>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</si>
  <si>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</si>
  <si>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</si>
  <si>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</si>
  <si>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</si>
  <si>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</si>
  <si>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</si>
  <si>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</si>
  <si>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</si>
  <si>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</si>
  <si>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</si>
  <si>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</si>
  <si>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</si>
  <si>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</si>
  <si>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</si>
  <si>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</si>
  <si>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</si>
  <si>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</si>
  <si>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</si>
  <si>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</si>
  <si>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</si>
  <si>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</si>
  <si>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</si>
  <si>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</si>
  <si>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</si>
  <si>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</si>
  <si>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</si>
  <si>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</si>
  <si>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</si>
  <si>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</si>
  <si>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</si>
  <si>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</si>
  <si>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</si>
  <si>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</si>
  <si>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</si>
  <si>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</si>
  <si>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</si>
  <si>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</si>
  <si>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</si>
  <si>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</si>
  <si>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</si>
  <si>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</si>
  <si>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</si>
  <si>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</si>
  <si>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</si>
  <si>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</si>
  <si>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</si>
  <si>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</si>
  <si>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</si>
  <si>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</si>
  <si>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</si>
  <si>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</si>
  <si>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</si>
  <si>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</si>
  <si>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</si>
  <si>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</si>
  <si>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</si>
  <si>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</si>
  <si>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</si>
  <si>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</si>
  <si>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</si>
  <si>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</si>
  <si>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</si>
  <si>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</si>
  <si>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</si>
  <si>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</si>
  <si>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</si>
  <si>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</si>
  <si>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</si>
  <si>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</si>
  <si>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</si>
  <si>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</si>
  <si>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</si>
  <si>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</si>
  <si>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</si>
  <si>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</si>
  <si>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</si>
  <si>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</si>
  <si>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</si>
  <si>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</si>
  <si>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</si>
  <si>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</si>
  <si>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</si>
  <si>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</si>
  <si>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</si>
  <si>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</si>
  <si>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</si>
  <si>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</si>
  <si>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</si>
  <si>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</si>
  <si>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</si>
  <si>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</si>
  <si>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</si>
  <si>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</si>
  <si>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</si>
  <si>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</si>
  <si>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</si>
  <si>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</si>
  <si>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</si>
  <si>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</si>
  <si>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</si>
  <si>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</si>
  <si>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</si>
  <si>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</si>
  <si>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</si>
  <si>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</si>
  <si>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</si>
  <si>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</si>
  <si>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</si>
  <si>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</si>
  <si>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</si>
  <si>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</si>
  <si>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</si>
  <si>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</si>
  <si>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</si>
  <si>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</si>
  <si>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</si>
  <si>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</si>
  <si>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</si>
  <si>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</si>
  <si>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</si>
  <si>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</si>
  <si>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</si>
  <si>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</si>
  <si>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</si>
  <si>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</si>
  <si>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</si>
  <si>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</si>
  <si>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</si>
  <si>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</si>
  <si>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</si>
  <si>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</si>
  <si>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</si>
  <si>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</si>
  <si>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</si>
  <si>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</si>
  <si>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</si>
  <si>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</si>
  <si>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</si>
  <si>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</si>
  <si>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</si>
  <si>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</si>
  <si>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</si>
  <si>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</si>
  <si>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</si>
  <si>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</si>
  <si>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</si>
  <si>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</si>
  <si>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</si>
  <si>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</si>
  <si>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</si>
  <si>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</si>
  <si>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</si>
  <si>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</si>
  <si>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</si>
  <si>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</si>
  <si>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</si>
  <si>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</si>
  <si>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</si>
  <si>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</si>
  <si>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</si>
  <si>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</si>
  <si>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</si>
  <si>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</si>
  <si>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</si>
  <si>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</si>
  <si>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</si>
  <si>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</si>
  <si>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</si>
  <si>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</si>
  <si>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</si>
  <si>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</si>
  <si>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</si>
  <si>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</si>
  <si>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</si>
  <si>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</si>
  <si>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</si>
  <si>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</si>
  <si>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</si>
  <si>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</si>
  <si>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</si>
  <si>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</si>
  <si>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</si>
  <si>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</si>
  <si>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</si>
  <si>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</si>
  <si>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</si>
  <si>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</si>
  <si>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</si>
  <si>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</si>
  <si>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</si>
  <si>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</si>
  <si>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</si>
  <si>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</si>
  <si>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</si>
  <si>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</si>
  <si>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</si>
  <si>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</si>
  <si>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</si>
  <si>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</si>
  <si>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</si>
  <si>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</si>
  <si>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</si>
  <si>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</si>
  <si>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</si>
  <si>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</si>
  <si>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</si>
  <si>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</si>
  <si>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</si>
  <si>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</si>
  <si>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</si>
  <si>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</si>
  <si>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</si>
  <si>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</si>
  <si>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</si>
  <si>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</si>
  <si>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</si>
  <si>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</si>
  <si>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</si>
  <si>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</si>
  <si>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</si>
  <si>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</si>
  <si>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</si>
  <si>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</si>
  <si>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</si>
  <si>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</si>
  <si>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</si>
  <si>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</si>
  <si>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</si>
  <si>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</si>
  <si>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</si>
  <si>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</si>
  <si>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</si>
  <si>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</si>
  <si>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</si>
  <si>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</si>
  <si>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</si>
  <si>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</si>
  <si>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</si>
  <si>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</si>
  <si>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</si>
  <si>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</si>
  <si>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</si>
  <si>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</si>
  <si>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</si>
  <si>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</si>
  <si>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</si>
  <si>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</si>
  <si>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</si>
  <si>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</si>
  <si>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</si>
  <si>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</si>
  <si>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</si>
  <si>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</si>
  <si>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</si>
  <si>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</si>
  <si>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</si>
  <si>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</si>
  <si>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</si>
  <si>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</si>
  <si>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</si>
  <si>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</si>
  <si>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</si>
  <si>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</si>
  <si>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</si>
  <si>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</si>
  <si>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</si>
  <si>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</si>
  <si>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</si>
  <si>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</si>
  <si>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</si>
  <si>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</si>
  <si>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</si>
  <si>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</si>
  <si>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</si>
  <si>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</si>
  <si>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</si>
  <si>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</si>
  <si>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</si>
  <si>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</si>
  <si>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</si>
  <si>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</si>
  <si>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</si>
  <si>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</si>
  <si>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</si>
  <si>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</si>
  <si>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</si>
  <si>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</si>
  <si>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</si>
  <si>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</si>
  <si>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</si>
  <si>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</si>
  <si>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</si>
  <si>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</si>
  <si>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</si>
  <si>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</si>
  <si>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</si>
  <si>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</si>
  <si>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</si>
  <si>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</si>
  <si>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</si>
  <si>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</si>
  <si>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</si>
  <si>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</si>
  <si>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</si>
  <si>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</si>
  <si>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</si>
  <si>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</si>
  <si>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</si>
  <si>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</si>
  <si>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</si>
  <si>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</si>
  <si>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</si>
  <si>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</si>
  <si>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</si>
  <si>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</si>
  <si>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</si>
  <si>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</si>
  <si>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</si>
  <si>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</si>
  <si>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</si>
  <si>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</si>
  <si>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</si>
  <si>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</si>
  <si>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</si>
  <si>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</si>
  <si>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</si>
  <si>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</si>
  <si>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</si>
  <si>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</si>
  <si>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</si>
  <si>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</si>
  <si>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</si>
  <si>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</si>
  <si>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</si>
  <si>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</si>
  <si>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</si>
  <si>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</si>
  <si>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</si>
  <si>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</si>
  <si>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</si>
  <si>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</si>
  <si>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</si>
  <si>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</si>
  <si>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</si>
  <si>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</si>
  <si>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</si>
  <si>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</si>
  <si>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</si>
  <si>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</si>
  <si>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</si>
  <si>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</si>
  <si>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</si>
  <si>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</si>
  <si>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</si>
  <si>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</si>
  <si>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</si>
  <si>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</si>
  <si>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</si>
  <si>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</si>
  <si>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</si>
  <si>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</si>
  <si>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</si>
  <si>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</si>
  <si>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</si>
  <si>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</si>
  <si>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</si>
  <si>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</si>
  <si>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</si>
  <si>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</si>
  <si>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</si>
  <si>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</si>
  <si>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</si>
  <si>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</si>
  <si>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</si>
  <si>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</si>
  <si>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</si>
  <si>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</si>
  <si>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</si>
  <si>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</si>
  <si>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</si>
  <si>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</si>
  <si>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</si>
  <si>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</si>
  <si>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</si>
  <si>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</si>
  <si>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</si>
  <si>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</si>
  <si>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</si>
  <si>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</si>
  <si>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</si>
  <si>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</si>
  <si>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</si>
  <si>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</si>
  <si>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</si>
  <si>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</si>
  <si>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</si>
  <si>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</si>
  <si>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</si>
  <si>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</si>
  <si>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</si>
  <si>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</si>
  <si>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</si>
  <si>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</si>
  <si>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</si>
  <si>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</si>
  <si>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</si>
  <si>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</si>
  <si>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</si>
  <si>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</si>
  <si>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</si>
  <si>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</si>
  <si>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</si>
  <si>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</si>
  <si>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</si>
  <si>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</si>
  <si>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</si>
  <si>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</si>
  <si>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</si>
  <si>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</si>
  <si>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</si>
  <si>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</si>
  <si>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</si>
  <si>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</si>
  <si>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</si>
  <si>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</si>
  <si>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</si>
  <si>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</si>
  <si>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</si>
  <si>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</si>
  <si>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</si>
  <si>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</si>
  <si>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</si>
  <si>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</si>
  <si>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</si>
  <si>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</si>
  <si>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</si>
  <si>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</si>
  <si>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</si>
  <si>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</si>
  <si>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</si>
  <si>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</si>
  <si>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</si>
  <si>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</si>
  <si>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</si>
  <si>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</si>
  <si>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</si>
  <si>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</si>
  <si>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</si>
  <si>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</si>
  <si>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</si>
  <si>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</si>
  <si>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</si>
  <si>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</si>
  <si>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</si>
  <si>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</si>
  <si>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</si>
  <si>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</si>
  <si>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</si>
  <si>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</si>
  <si>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</si>
  <si>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</si>
  <si>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</si>
  <si>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</si>
  <si>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</si>
  <si>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</si>
  <si>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</si>
  <si>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</si>
  <si>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</si>
  <si>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</si>
  <si>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</si>
  <si>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</si>
  <si>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</si>
  <si>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</si>
  <si>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</si>
  <si>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</si>
  <si>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</si>
  <si>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</si>
  <si>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</si>
  <si>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</si>
  <si>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</si>
  <si>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</si>
  <si>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</si>
  <si>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</si>
  <si>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</si>
  <si>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</si>
  <si>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</si>
  <si>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</si>
  <si>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</si>
  <si>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</si>
  <si>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</si>
  <si>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</si>
  <si>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</si>
  <si>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</si>
  <si>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</si>
  <si>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</si>
  <si>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</si>
  <si>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</si>
  <si>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</si>
  <si>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</si>
  <si>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</si>
  <si>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</si>
  <si>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</si>
  <si>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</si>
  <si>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</si>
  <si>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</si>
  <si>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</si>
  <si>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</si>
  <si>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</si>
  <si>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</si>
  <si>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</si>
  <si>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</si>
  <si>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</si>
  <si>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</si>
  <si>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</si>
  <si>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</si>
  <si>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</si>
  <si>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</si>
  <si>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</si>
  <si>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</si>
  <si>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</si>
  <si>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</si>
  <si>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</si>
  <si>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</si>
  <si>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</si>
  <si>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</si>
  <si>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</si>
  <si>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</si>
  <si>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</si>
  <si>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</si>
  <si>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</si>
  <si>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</si>
  <si>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</si>
  <si>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</si>
  <si>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</si>
  <si>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</si>
  <si>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</si>
  <si>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</si>
  <si>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</si>
  <si>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</si>
  <si>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</si>
  <si>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</si>
  <si>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</si>
  <si>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</si>
  <si>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</si>
  <si>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</si>
  <si>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</si>
  <si>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</si>
  <si>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</si>
  <si>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</si>
  <si>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</si>
  <si>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</si>
  <si>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</si>
  <si>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</si>
  <si>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</si>
  <si>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</si>
  <si>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</si>
  <si>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</si>
  <si>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</si>
  <si>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</si>
  <si>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</si>
  <si>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</si>
  <si>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</si>
  <si>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</si>
  <si>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</si>
  <si>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</si>
  <si>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</si>
  <si>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</si>
  <si>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</si>
  <si>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</si>
  <si>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</si>
  <si>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</si>
  <si>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</si>
  <si>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</si>
  <si>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</si>
  <si>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</si>
  <si>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</si>
  <si>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</si>
  <si>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</si>
  <si>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</si>
  <si>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</si>
  <si>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</si>
  <si>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</si>
  <si>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</si>
  <si>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</si>
  <si>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</si>
  <si>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</si>
  <si>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</si>
  <si>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</si>
  <si>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</si>
  <si>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</si>
  <si>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</si>
  <si>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</si>
  <si>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</si>
  <si>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</si>
  <si>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</si>
  <si>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</si>
  <si>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</si>
  <si>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</si>
  <si>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</si>
  <si>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</si>
  <si>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</si>
  <si>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</si>
  <si>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</si>
  <si>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</si>
  <si>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</si>
  <si>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</si>
  <si>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</si>
  <si>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</si>
  <si>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</si>
  <si>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</si>
  <si>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</si>
  <si>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</si>
  <si>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</si>
  <si>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</si>
  <si>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</si>
  <si>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</si>
  <si>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</si>
  <si>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</si>
  <si>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</si>
  <si>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</si>
  <si>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</si>
  <si>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</si>
  <si>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</si>
  <si>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</si>
  <si>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</si>
  <si>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</si>
  <si>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</si>
  <si>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</si>
  <si>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</si>
  <si>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</si>
  <si>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</si>
  <si>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</si>
  <si>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</si>
  <si>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</si>
  <si>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</si>
  <si>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</si>
  <si>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</si>
  <si>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</si>
  <si>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</si>
  <si>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</si>
  <si>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</si>
  <si>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</si>
  <si>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</si>
  <si>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</si>
  <si>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</si>
  <si>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</si>
  <si>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</si>
  <si>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</si>
  <si>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</si>
  <si>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</si>
  <si>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</si>
  <si>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</si>
  <si>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</si>
  <si>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</si>
  <si>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</si>
  <si>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</si>
  <si>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</si>
  <si>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</si>
  <si>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</si>
  <si>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</si>
  <si>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</si>
  <si>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</si>
  <si>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</si>
  <si>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</si>
  <si>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</si>
  <si>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</si>
  <si>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</si>
  <si>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</si>
  <si>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</si>
  <si>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</si>
  <si>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</si>
  <si>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</si>
  <si>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</si>
  <si>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</si>
  <si>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</si>
  <si>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</si>
  <si>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</si>
  <si>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</si>
  <si>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</si>
  <si>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</si>
  <si>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</si>
  <si>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</si>
  <si>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</si>
  <si>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</si>
  <si>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</si>
  <si>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</si>
  <si>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</si>
  <si>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</si>
  <si>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</si>
  <si>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</si>
  <si>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</si>
  <si>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</si>
  <si>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</si>
  <si>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</si>
  <si>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</si>
  <si>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</si>
  <si>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</si>
  <si>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</si>
  <si>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</si>
  <si>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</si>
  <si>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</si>
  <si>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</si>
  <si>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</si>
  <si>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</si>
  <si>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</si>
  <si>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</si>
  <si>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</si>
  <si>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</si>
  <si>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</si>
  <si>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</si>
  <si>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</si>
  <si>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</si>
  <si>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</si>
  <si>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</si>
  <si>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</si>
  <si>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</si>
  <si>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</si>
  <si>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</si>
  <si>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</si>
  <si>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</si>
  <si>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</si>
  <si>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</si>
  <si>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</si>
  <si>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</si>
  <si>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</si>
  <si>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</si>
  <si>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</si>
  <si>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</si>
  <si>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</si>
  <si>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</si>
  <si>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</si>
  <si>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</si>
  <si>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</si>
  <si>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</si>
  <si>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</si>
  <si>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</si>
  <si>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</si>
  <si>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</si>
  <si>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</si>
  <si>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</si>
  <si>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</si>
  <si>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</si>
  <si>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</si>
  <si>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</si>
  <si>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</si>
  <si>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</si>
  <si>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</si>
  <si>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</si>
  <si>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</si>
  <si>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</si>
  <si>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</si>
  <si>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</si>
  <si>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</si>
  <si>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</si>
  <si>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</si>
  <si>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</si>
  <si>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</si>
  <si>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</si>
  <si>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</si>
  <si>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</si>
  <si>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</si>
  <si>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</si>
  <si>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</si>
  <si>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</si>
  <si>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</si>
  <si>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</si>
  <si>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</si>
  <si>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</si>
  <si>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</si>
  <si>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</si>
  <si>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</si>
  <si>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</si>
  <si>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</si>
  <si>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</si>
  <si>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</si>
  <si>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</si>
  <si>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</si>
  <si>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</si>
  <si>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</si>
  <si>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</si>
  <si>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</si>
  <si>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</si>
  <si>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</si>
  <si>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</si>
  <si>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</si>
  <si>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</si>
  <si>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</si>
  <si>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</si>
  <si>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</si>
  <si>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</si>
  <si>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</si>
  <si>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</si>
  <si>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</si>
  <si>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</si>
  <si>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</si>
  <si>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</si>
  <si>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</si>
  <si>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</si>
  <si>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</si>
  <si>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</si>
  <si>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</si>
  <si>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</si>
  <si>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</si>
  <si>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</si>
  <si>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</si>
  <si>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</si>
  <si>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</si>
  <si>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</si>
  <si>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</si>
  <si>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</si>
  <si>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</si>
  <si>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</si>
  <si>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</si>
  <si>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</si>
  <si>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</si>
  <si>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</si>
  <si>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</si>
  <si>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</si>
  <si>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</si>
  <si>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</si>
  <si>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</si>
  <si>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</si>
  <si>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</si>
  <si>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</si>
  <si>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</si>
  <si>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</si>
  <si>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</si>
  <si>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</si>
  <si>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</si>
  <si>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</si>
  <si>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</si>
  <si>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</si>
  <si>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</si>
  <si>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</si>
  <si>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</si>
  <si>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</si>
  <si>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</si>
  <si>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</si>
  <si>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</si>
  <si>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</si>
  <si>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</si>
  <si>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</si>
  <si>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</si>
  <si>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</si>
  <si>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</si>
  <si>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</si>
  <si>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</si>
  <si>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</si>
  <si>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</si>
  <si>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</si>
  <si>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</si>
  <si>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</si>
  <si>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</si>
  <si>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</si>
  <si>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</si>
  <si>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</si>
  <si>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</si>
  <si>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</si>
  <si>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</si>
  <si>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</si>
  <si>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</si>
  <si>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</si>
  <si>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</si>
  <si>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</si>
  <si>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</si>
  <si>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</si>
  <si>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</si>
  <si>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</si>
  <si>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</si>
  <si>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</si>
  <si>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</si>
  <si>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</si>
  <si>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</si>
  <si>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</si>
  <si>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</si>
  <si>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</si>
  <si>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</si>
  <si>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</si>
  <si>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</si>
  <si>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</si>
  <si>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</si>
  <si>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</si>
  <si>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</si>
  <si>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</si>
  <si>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</si>
  <si>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</si>
  <si>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</si>
  <si>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</si>
  <si>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</si>
  <si>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</si>
  <si>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</si>
  <si>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</si>
  <si>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</si>
  <si>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</si>
  <si>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</si>
  <si>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</si>
  <si>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</si>
  <si>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</si>
  <si>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</si>
  <si>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</si>
  <si>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</si>
  <si>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</si>
  <si>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</si>
  <si>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</si>
  <si>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</si>
  <si>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</si>
  <si>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</si>
  <si>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</si>
  <si>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</si>
  <si>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</si>
  <si>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</si>
  <si>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</si>
  <si>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</si>
  <si>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</si>
  <si>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</si>
  <si>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</si>
  <si>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</si>
  <si>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</si>
  <si>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</si>
  <si>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</si>
  <si>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</si>
  <si>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</si>
  <si>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</si>
  <si>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</si>
  <si>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</si>
  <si>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</si>
  <si>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</si>
  <si>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</si>
  <si>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</si>
  <si>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</si>
  <si>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</si>
  <si>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</si>
  <si>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</si>
  <si>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</si>
  <si>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</si>
  <si>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</si>
  <si>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</si>
  <si>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</si>
  <si>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</si>
  <si>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</si>
  <si>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</si>
  <si>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</si>
  <si>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</si>
  <si>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</si>
  <si>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</si>
  <si>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</si>
  <si>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</si>
  <si>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</si>
  <si>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</si>
  <si>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</si>
  <si>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</si>
  <si>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</si>
  <si>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</si>
  <si>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</si>
  <si>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</si>
  <si>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</si>
  <si>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</si>
  <si>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</si>
  <si>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</si>
  <si>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</si>
  <si>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</si>
  <si>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</si>
  <si>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</si>
  <si>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</si>
  <si>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</si>
  <si>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</si>
  <si>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</si>
  <si>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</si>
  <si>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</si>
  <si>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</si>
  <si>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</si>
  <si>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</si>
  <si>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</si>
  <si>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</si>
  <si>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</si>
  <si>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</si>
  <si>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</si>
  <si>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</si>
  <si>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</si>
  <si>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</si>
  <si>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</si>
  <si>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</si>
  <si>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</si>
  <si>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</si>
  <si>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</si>
  <si>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</si>
  <si>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</si>
  <si>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</si>
  <si>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</si>
  <si>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</si>
  <si>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</si>
  <si>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</si>
  <si>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</si>
  <si>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</si>
  <si>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</si>
  <si>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</si>
  <si>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</si>
  <si>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</si>
  <si>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</si>
  <si>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</si>
  <si>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</si>
  <si>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</si>
  <si>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</si>
  <si>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</si>
  <si>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</si>
  <si>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</si>
  <si>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</si>
  <si>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</si>
  <si>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</si>
  <si>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</si>
  <si>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</si>
  <si>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</si>
  <si>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</si>
  <si>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</si>
  <si>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</si>
  <si>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</si>
  <si>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</si>
  <si>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</si>
  <si>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</si>
  <si>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</si>
  <si>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</si>
  <si>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</si>
  <si>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</si>
  <si>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</si>
  <si>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</si>
  <si>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</si>
  <si>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</si>
  <si>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</si>
  <si>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</si>
  <si>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</si>
  <si>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</si>
  <si>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</si>
  <si>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</si>
  <si>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</si>
  <si>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</si>
  <si>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</si>
  <si>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</si>
  <si>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</si>
  <si>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</si>
  <si>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</si>
  <si>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</si>
  <si>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</si>
  <si>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</si>
  <si>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</si>
  <si>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</si>
  <si>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</si>
  <si>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</si>
  <si>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</si>
  <si>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</si>
  <si>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</si>
  <si>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</si>
  <si>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</si>
  <si>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</si>
  <si>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</si>
  <si>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</si>
  <si>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</si>
  <si>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</si>
  <si>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</si>
  <si>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</si>
  <si>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</si>
  <si>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</si>
  <si>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</si>
  <si>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</si>
  <si>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</si>
  <si>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</si>
  <si>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</si>
  <si>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</si>
  <si>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</si>
  <si>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</si>
  <si>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</si>
  <si>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</si>
  <si>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</si>
  <si>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</si>
  <si>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</si>
  <si>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</si>
  <si>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</si>
  <si>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</si>
  <si>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</si>
  <si>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</si>
  <si>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</si>
  <si>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</si>
  <si>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</si>
  <si>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</si>
  <si>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</si>
  <si>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</si>
  <si>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</si>
  <si>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</si>
  <si>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</si>
  <si>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</si>
  <si>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</si>
  <si>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</si>
  <si>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</si>
  <si>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</si>
  <si>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</si>
  <si>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</si>
  <si>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</si>
  <si>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</si>
  <si>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</si>
  <si>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</si>
  <si>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</si>
  <si>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</si>
  <si>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</si>
  <si>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</si>
  <si>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</si>
  <si>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</si>
  <si>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</si>
  <si>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</si>
  <si>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</si>
  <si>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</si>
  <si>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</si>
  <si>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</si>
  <si>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</si>
  <si>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</si>
  <si>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</si>
  <si>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</si>
  <si>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</si>
  <si>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</si>
  <si>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</si>
  <si>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</si>
  <si>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</si>
  <si>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</si>
  <si>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</si>
  <si>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</si>
  <si>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</si>
  <si>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</si>
  <si>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</si>
  <si>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</si>
  <si>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</si>
  <si>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</si>
  <si>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</si>
  <si>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</si>
  <si>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</si>
  <si>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</si>
  <si>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</si>
  <si>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</si>
  <si>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</si>
  <si>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</si>
  <si>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</si>
  <si>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</si>
  <si>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</si>
  <si>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</si>
  <si>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</si>
  <si>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</si>
  <si>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</si>
  <si>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</si>
  <si>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</si>
  <si>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</si>
  <si>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</si>
  <si>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</si>
  <si>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</si>
  <si>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</si>
  <si>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</si>
  <si>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</si>
  <si>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</si>
  <si>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</si>
  <si>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</si>
  <si>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</si>
  <si>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</si>
  <si>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</si>
  <si>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</si>
  <si>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</si>
  <si>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</si>
  <si>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</si>
  <si>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</si>
  <si>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</si>
  <si>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</si>
  <si>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</si>
  <si>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</si>
  <si>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</si>
  <si>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</si>
  <si>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</si>
  <si>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</si>
  <si>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</si>
  <si>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</si>
  <si>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</si>
  <si>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</si>
  <si>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</si>
  <si>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</si>
  <si>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</si>
  <si>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</si>
  <si>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</si>
  <si>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</si>
  <si>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</si>
  <si>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</si>
  <si>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</si>
  <si>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</si>
  <si>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</si>
  <si>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</si>
  <si>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</si>
  <si>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</si>
  <si>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</si>
  <si>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</si>
  <si>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</si>
  <si>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</si>
  <si>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</si>
  <si>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</si>
  <si>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</si>
  <si>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</si>
  <si>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</si>
  <si>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</si>
  <si>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</si>
  <si>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</si>
  <si>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</si>
  <si>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</si>
  <si>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</si>
  <si>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</si>
  <si>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</si>
  <si>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</si>
  <si>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</si>
  <si>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</si>
  <si>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</si>
  <si>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</si>
  <si>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</si>
  <si>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</si>
  <si>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</si>
  <si>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</si>
  <si>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</si>
  <si>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</si>
  <si>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</si>
  <si>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</si>
  <si>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</si>
  <si>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</si>
  <si>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</si>
  <si>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</si>
  <si>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</si>
  <si>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</si>
  <si>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</si>
  <si>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</si>
  <si>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</si>
  <si>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</si>
  <si>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</si>
  <si>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</si>
  <si>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</si>
  <si>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</si>
  <si>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</si>
  <si>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</si>
  <si>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</si>
  <si>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</si>
  <si>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</si>
  <si>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</si>
  <si>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</si>
  <si>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</si>
  <si>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</si>
  <si>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</si>
  <si>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</si>
  <si>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</si>
  <si>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</si>
  <si>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</si>
  <si>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</si>
  <si>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</si>
  <si>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</si>
  <si>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</si>
  <si>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</si>
  <si>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</si>
  <si>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</si>
  <si>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</si>
  <si>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</si>
  <si>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</si>
  <si>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</si>
  <si>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</si>
  <si>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</si>
  <si>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</si>
  <si>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</si>
  <si>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</si>
  <si>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</si>
  <si>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</si>
  <si>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</si>
  <si>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</si>
  <si>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</si>
  <si>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</si>
  <si>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</si>
  <si>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</si>
  <si>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</si>
  <si>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</si>
  <si>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</si>
  <si>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</si>
  <si>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</si>
  <si>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</si>
  <si>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</si>
  <si>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</si>
  <si>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</si>
  <si>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</si>
  <si>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</si>
  <si>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</si>
  <si>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</si>
  <si>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</si>
  <si>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</si>
  <si>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</si>
  <si>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</si>
  <si>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</si>
  <si>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</si>
  <si>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</si>
  <si>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</si>
  <si>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</si>
  <si>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</si>
  <si>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</si>
  <si>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</si>
  <si>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</si>
  <si>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</si>
  <si>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</si>
  <si>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</si>
  <si>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</si>
  <si>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</si>
  <si>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</si>
  <si>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</si>
  <si>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</si>
  <si>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</si>
  <si>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</si>
  <si>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</si>
  <si>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</si>
  <si>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</si>
  <si>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</si>
  <si>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</si>
  <si>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</si>
  <si>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</si>
  <si>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</si>
  <si>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</si>
  <si>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</si>
  <si>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</si>
  <si>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</si>
  <si>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</si>
  <si>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</si>
  <si>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</si>
  <si>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</si>
  <si>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</si>
  <si>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</si>
  <si>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</si>
  <si>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</si>
  <si>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</si>
  <si>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</si>
  <si>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</si>
  <si>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</si>
  <si>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</si>
  <si>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</si>
  <si>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</si>
  <si>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</si>
  <si>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</si>
  <si>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</si>
  <si>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</si>
  <si>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</si>
  <si>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</si>
  <si>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</si>
  <si>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</si>
  <si>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</si>
  <si>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</si>
  <si>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</si>
  <si>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</si>
  <si>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</si>
  <si>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</si>
  <si>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</si>
  <si>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</si>
  <si>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</si>
  <si>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</si>
  <si>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</si>
  <si>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</si>
  <si>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</si>
  <si>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</si>
  <si>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</si>
  <si>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</si>
  <si>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</si>
  <si>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</si>
  <si>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</si>
  <si>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</si>
  <si>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</si>
  <si>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</si>
  <si>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</si>
  <si>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</si>
  <si>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</si>
  <si>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</si>
  <si>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</si>
  <si>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</si>
  <si>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</si>
  <si>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</si>
  <si>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</si>
  <si>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</si>
  <si>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</si>
  <si>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</si>
  <si>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</si>
  <si>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</si>
  <si>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</si>
  <si>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</si>
  <si>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</si>
  <si>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</si>
  <si>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</si>
  <si>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</si>
  <si>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</si>
  <si>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</si>
  <si>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</si>
  <si>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</si>
  <si>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</si>
  <si>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</si>
  <si>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</si>
  <si>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</si>
  <si>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</si>
  <si>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</si>
  <si>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</si>
  <si>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</si>
  <si>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</si>
  <si>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</si>
  <si>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</si>
  <si>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</si>
  <si>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</si>
  <si>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</si>
  <si>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</si>
  <si>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</si>
  <si>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</si>
  <si>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</si>
  <si>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</si>
  <si>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</si>
  <si>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</si>
  <si>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</si>
  <si>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</si>
  <si>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</si>
  <si>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</si>
  <si>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</si>
  <si>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</si>
  <si>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</si>
  <si>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</si>
  <si>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</si>
  <si>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</si>
  <si>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</si>
  <si>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</si>
  <si>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</si>
  <si>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</si>
  <si>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</si>
  <si>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</si>
  <si>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</si>
  <si>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</si>
  <si>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</si>
  <si>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</si>
  <si>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</si>
  <si>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</si>
  <si>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</si>
  <si>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</si>
  <si>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</si>
  <si>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</si>
  <si>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</si>
  <si>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</si>
  <si>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</si>
  <si>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</si>
  <si>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</si>
  <si>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</si>
  <si>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</si>
  <si>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</si>
  <si>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</si>
  <si>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</si>
  <si>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</si>
  <si>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</si>
  <si>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</si>
  <si>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</si>
  <si>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</si>
  <si>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</si>
  <si>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</si>
  <si>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</si>
  <si>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</si>
  <si>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</si>
  <si>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</si>
  <si>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</si>
  <si>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</si>
  <si>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</si>
  <si>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</si>
  <si>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</si>
  <si>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</si>
  <si>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</si>
  <si>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</si>
  <si>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</si>
  <si>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</si>
  <si>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</si>
  <si>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</si>
  <si>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</si>
  <si>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</si>
  <si>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</si>
  <si>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</si>
  <si>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</si>
  <si>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</si>
  <si>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</si>
  <si>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</si>
  <si>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</si>
  <si>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</si>
  <si>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</si>
  <si>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</si>
  <si>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</si>
  <si>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</si>
  <si>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</si>
  <si>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</si>
  <si>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</si>
  <si>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</si>
  <si>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</si>
  <si>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</si>
  <si>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</si>
  <si>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</si>
  <si>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</si>
  <si>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</si>
  <si>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</si>
  <si>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</si>
  <si>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</si>
  <si>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</si>
  <si>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</si>
  <si>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</si>
  <si>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</si>
  <si>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</si>
  <si>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</si>
  <si>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</si>
  <si>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</si>
  <si>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</si>
  <si>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</si>
  <si>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</si>
  <si>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</si>
  <si>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</si>
  <si>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</si>
  <si>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</si>
  <si>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</si>
  <si>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</si>
  <si>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</si>
  <si>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</si>
  <si>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</si>
  <si>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</si>
  <si>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</si>
  <si>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</si>
  <si>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</si>
  <si>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</si>
  <si>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</si>
  <si>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</si>
  <si>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</si>
  <si>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</si>
  <si>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</si>
  <si>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</si>
  <si>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</si>
  <si>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</si>
  <si>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</si>
  <si>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</si>
  <si>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</si>
  <si>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</si>
  <si>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</si>
  <si>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</si>
  <si>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</si>
  <si>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</si>
  <si>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</si>
  <si>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</si>
  <si>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</si>
  <si>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</si>
  <si>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</si>
  <si>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</si>
  <si>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</si>
  <si>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</si>
  <si>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</si>
  <si>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</si>
  <si>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</si>
  <si>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</si>
  <si>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</si>
  <si>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</si>
  <si>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</si>
  <si>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</si>
  <si>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</si>
  <si>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</si>
  <si>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</si>
  <si>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</si>
  <si>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</si>
  <si>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</si>
  <si>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</si>
  <si>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</si>
  <si>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</si>
  <si>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</si>
  <si>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</si>
  <si>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</si>
  <si>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</si>
  <si>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</si>
  <si>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</si>
  <si>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</si>
  <si>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</si>
  <si>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</si>
  <si>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</si>
  <si>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</si>
  <si>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</si>
  <si>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</si>
  <si>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</si>
  <si>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</si>
  <si>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</si>
  <si>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</si>
  <si>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</si>
  <si>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</si>
  <si>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</si>
  <si>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</si>
  <si>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</si>
  <si>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</si>
  <si>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</si>
  <si>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</si>
  <si>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</si>
  <si>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</si>
  <si>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</si>
  <si>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</si>
  <si>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</si>
  <si>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</si>
  <si>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</si>
  <si>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</si>
  <si>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</si>
  <si>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</si>
  <si>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</si>
  <si>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</si>
  <si>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</si>
  <si>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</si>
  <si>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</si>
  <si>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</si>
  <si>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</si>
  <si>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</si>
  <si>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</si>
  <si>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</si>
  <si>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</si>
  <si>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</si>
  <si>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</si>
  <si>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</si>
  <si>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</si>
  <si>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</si>
  <si>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</si>
  <si>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</si>
  <si>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</si>
  <si>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</si>
  <si>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</si>
  <si>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</si>
  <si>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</si>
  <si>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</si>
  <si>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</si>
  <si>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</si>
  <si>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</si>
  <si>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</si>
  <si>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</si>
  <si>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</si>
  <si>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</si>
  <si>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</si>
  <si>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</si>
  <si>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</si>
  <si>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</si>
  <si>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</si>
  <si>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</si>
  <si>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</si>
  <si>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</si>
  <si>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</si>
  <si>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</si>
  <si>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</si>
  <si>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</si>
  <si>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</si>
  <si>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</si>
  <si>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</si>
  <si>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</si>
  <si>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</si>
  <si>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</si>
  <si>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</si>
  <si>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</si>
  <si>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</si>
  <si>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</si>
  <si>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</si>
  <si>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</si>
  <si>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</si>
  <si>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</si>
  <si>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</si>
  <si>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</si>
  <si>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</si>
  <si>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</si>
  <si>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</si>
  <si>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</si>
  <si>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</si>
  <si>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</si>
  <si>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</si>
  <si>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</si>
  <si>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</si>
  <si>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</si>
  <si>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</si>
  <si>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</si>
  <si>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</si>
  <si>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</si>
  <si>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</si>
  <si>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</si>
  <si>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</si>
  <si>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</si>
  <si>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</si>
  <si>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</si>
  <si>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</si>
  <si>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</si>
  <si>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</si>
  <si>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</si>
  <si>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</si>
  <si>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</si>
  <si>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</si>
  <si>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</si>
  <si>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</si>
  <si>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</si>
  <si>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</si>
  <si>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</si>
  <si>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</si>
  <si>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</si>
  <si>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</si>
  <si>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</si>
  <si>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</si>
  <si>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</si>
  <si>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</si>
  <si>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</si>
  <si>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</si>
  <si>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</si>
  <si>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</si>
  <si>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</si>
  <si>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</si>
  <si>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</si>
  <si>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</si>
  <si>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</si>
  <si>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</si>
  <si>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</si>
  <si>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</si>
  <si>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</si>
  <si>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</si>
  <si>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</si>
  <si>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</si>
  <si>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</si>
  <si>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</si>
  <si>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</si>
  <si>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</si>
  <si>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</si>
  <si>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</si>
  <si>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</si>
  <si>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</si>
  <si>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</si>
  <si>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</si>
  <si>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</si>
  <si>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</si>
  <si>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</si>
  <si>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</si>
  <si>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</si>
  <si>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</si>
  <si>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</si>
  <si>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</si>
  <si>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</si>
  <si>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</si>
  <si>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</si>
  <si>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</si>
  <si>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</si>
  <si>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</si>
  <si>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</si>
  <si>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</si>
  <si>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</si>
  <si>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</si>
  <si>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</si>
  <si>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</si>
  <si>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</si>
  <si>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</si>
  <si>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</si>
  <si>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</si>
  <si>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</si>
  <si>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</si>
  <si>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</si>
  <si>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</si>
  <si>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</si>
  <si>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</si>
  <si>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</si>
  <si>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</si>
  <si>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</si>
  <si>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</si>
  <si>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</si>
  <si>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</si>
  <si>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</si>
  <si>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</si>
  <si>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</si>
  <si>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</si>
  <si>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</si>
  <si>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</si>
  <si>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</si>
  <si>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</si>
  <si>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</si>
  <si>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</si>
  <si>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</si>
  <si>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</si>
  <si>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</si>
  <si>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</si>
  <si>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</si>
  <si>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</si>
  <si>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</si>
  <si>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</si>
  <si>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</si>
  <si>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</si>
  <si>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</si>
  <si>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</si>
  <si>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</si>
  <si>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</si>
  <si>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</si>
  <si>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</si>
  <si>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</si>
  <si>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</si>
  <si>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</si>
  <si>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</si>
  <si>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</si>
  <si>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</si>
  <si>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</si>
  <si>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</si>
  <si>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</si>
  <si>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</si>
  <si>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</si>
  <si>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</si>
  <si>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</si>
  <si>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</si>
  <si>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</si>
  <si>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</si>
  <si>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</si>
  <si>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</si>
  <si>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</si>
  <si>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</si>
  <si>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</si>
  <si>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</si>
  <si>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</si>
  <si>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</si>
  <si>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</si>
  <si>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</si>
  <si>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</si>
  <si>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</si>
  <si>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</si>
  <si>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</si>
  <si>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</si>
  <si>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</si>
  <si>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</si>
  <si>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</si>
  <si>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</si>
  <si>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</si>
  <si>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</si>
  <si>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</si>
  <si>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</si>
  <si>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</si>
  <si>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</si>
  <si>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</si>
  <si>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</si>
  <si>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</si>
  <si>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</si>
  <si>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</si>
  <si>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</si>
  <si>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</si>
  <si>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</si>
  <si>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</si>
  <si>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</si>
  <si>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</si>
  <si>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</si>
  <si>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</si>
  <si>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</si>
  <si>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</si>
  <si>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</si>
  <si>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</si>
  <si>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</si>
  <si>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</si>
  <si>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</si>
  <si>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</si>
  <si>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</si>
  <si>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</si>
  <si>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</si>
  <si>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</si>
  <si>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</si>
  <si>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</si>
  <si>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</si>
  <si>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</si>
  <si>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</si>
  <si>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</si>
  <si>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</si>
  <si>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</si>
  <si>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</si>
  <si>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</si>
  <si>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</si>
  <si>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</si>
  <si>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</si>
  <si>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</si>
  <si>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</si>
  <si>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</si>
  <si>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</si>
  <si>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</si>
  <si>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</si>
  <si>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</si>
  <si>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</si>
  <si>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</si>
  <si>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</si>
  <si>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</si>
  <si>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</si>
  <si>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</si>
  <si>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</si>
  <si>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</si>
  <si>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</si>
  <si>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</si>
  <si>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</si>
  <si>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</si>
  <si>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</si>
  <si>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</si>
  <si>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</si>
  <si>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</si>
  <si>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</si>
  <si>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</si>
  <si>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</si>
  <si>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</si>
  <si>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</si>
  <si>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</si>
  <si>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</si>
  <si>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</si>
  <si>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</si>
  <si>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</si>
  <si>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</si>
  <si>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</si>
  <si>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</si>
  <si>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</si>
  <si>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</si>
  <si>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</si>
  <si>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</si>
  <si>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</si>
  <si>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</si>
  <si>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</si>
  <si>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</si>
  <si>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</si>
  <si>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</si>
  <si>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</si>
  <si>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</si>
  <si>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</si>
  <si>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</si>
  <si>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</si>
  <si>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</si>
  <si>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</si>
  <si>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</si>
  <si>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</si>
  <si>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</si>
  <si>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</si>
  <si>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</si>
  <si>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</si>
  <si>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</si>
  <si>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</si>
  <si>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</si>
  <si>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</si>
  <si>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</si>
  <si>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</si>
  <si>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</si>
  <si>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</si>
  <si>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</si>
  <si>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</si>
  <si>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</si>
  <si>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</si>
  <si>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</si>
  <si>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</si>
  <si>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</si>
  <si>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</si>
  <si>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</si>
  <si>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</si>
  <si>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</si>
  <si>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</si>
  <si>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</si>
  <si>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</si>
  <si>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</si>
  <si>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</si>
  <si>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</si>
  <si>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</si>
  <si>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</si>
  <si>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</si>
  <si>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</si>
  <si>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</si>
  <si>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</si>
  <si>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</si>
  <si>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</si>
  <si>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</si>
  <si>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</si>
  <si>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</si>
  <si>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</si>
  <si>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</si>
  <si>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</si>
  <si>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</si>
  <si>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</si>
  <si>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</si>
  <si>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</si>
  <si>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</si>
  <si>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</si>
  <si>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</si>
  <si>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</si>
  <si>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</si>
  <si>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</si>
  <si>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</si>
  <si>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</si>
  <si>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</si>
  <si>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</si>
  <si>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</si>
  <si>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</si>
  <si>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</si>
  <si>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</si>
  <si>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</si>
  <si>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</si>
  <si>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</si>
  <si>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</si>
  <si>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</si>
  <si>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</si>
  <si>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</si>
  <si>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</si>
  <si>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</si>
  <si>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</si>
  <si>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</si>
  <si>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</si>
  <si>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</si>
  <si>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</si>
  <si>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</si>
  <si>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</si>
  <si>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</si>
  <si>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</si>
  <si>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</si>
  <si>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</si>
  <si>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</si>
  <si>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</si>
  <si>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</si>
  <si>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</si>
  <si>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</si>
  <si>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</si>
  <si>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</si>
  <si>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</si>
  <si>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</si>
  <si>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</si>
  <si>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</si>
  <si>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</si>
  <si>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</si>
  <si>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</si>
  <si>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</si>
  <si>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</si>
  <si>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</si>
  <si>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</si>
  <si>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</si>
  <si>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</si>
  <si>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</si>
  <si>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</si>
  <si>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</si>
  <si>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</si>
  <si>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</si>
  <si>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</si>
  <si>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</si>
  <si>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</si>
  <si>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</si>
  <si>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</si>
  <si>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</si>
  <si>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</si>
  <si>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</si>
  <si>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</si>
  <si>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</si>
  <si>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</si>
  <si>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</si>
  <si>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</si>
  <si>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</si>
  <si>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</si>
  <si>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</si>
  <si>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</si>
  <si>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</si>
  <si>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</si>
  <si>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</si>
  <si>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</si>
  <si>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</si>
  <si>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</si>
  <si>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</si>
  <si>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</si>
  <si>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</si>
  <si>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</si>
  <si>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</si>
  <si>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</si>
  <si>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</si>
  <si>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</si>
  <si>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</si>
  <si>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</si>
  <si>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</si>
  <si>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</si>
  <si>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</si>
  <si>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</si>
  <si>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</si>
  <si>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</si>
  <si>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</si>
  <si>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</si>
  <si>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</si>
  <si>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</si>
  <si>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</si>
  <si>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</si>
  <si>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</si>
  <si>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</si>
  <si>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</si>
  <si>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</si>
  <si>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</si>
  <si>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</si>
  <si>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</si>
  <si>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</si>
  <si>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</si>
  <si>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</si>
  <si>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</si>
  <si>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</si>
  <si>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</si>
  <si>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</si>
  <si>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</si>
  <si>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</si>
  <si>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</si>
  <si>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</si>
  <si>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</si>
  <si>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</si>
  <si>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</si>
  <si>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</si>
  <si>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</si>
  <si>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</si>
  <si>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</si>
  <si>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</si>
  <si>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</si>
  <si>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</si>
  <si>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</si>
  <si>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</si>
  <si>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</si>
  <si>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</si>
  <si>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</si>
  <si>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</si>
  <si>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</si>
  <si>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</si>
  <si>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</si>
  <si>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</si>
  <si>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</si>
  <si>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</si>
  <si>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</si>
  <si>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</si>
  <si>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</si>
  <si>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</si>
  <si>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</si>
  <si>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</si>
  <si>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</si>
  <si>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</si>
  <si>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</si>
  <si>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</si>
  <si>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</si>
  <si>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</si>
  <si>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</si>
  <si>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</si>
  <si>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</si>
  <si>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</si>
  <si>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</si>
  <si>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</si>
  <si>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</si>
  <si>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</si>
  <si>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</si>
  <si>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</si>
  <si>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</si>
  <si>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</si>
  <si>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</si>
  <si>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</si>
  <si>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</si>
  <si>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</si>
  <si>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</si>
  <si>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</si>
  <si>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</si>
  <si>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</si>
  <si>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</si>
  <si>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</si>
  <si>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</si>
  <si>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</si>
  <si>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</si>
  <si>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</si>
  <si>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</si>
  <si>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</si>
  <si>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</si>
  <si>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</si>
  <si>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</si>
  <si>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</si>
  <si>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</si>
  <si>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</si>
  <si>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</si>
  <si>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</si>
  <si>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</si>
  <si>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</si>
  <si>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</si>
  <si>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</si>
  <si>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</si>
  <si>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</si>
  <si>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</si>
  <si>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</si>
  <si>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</si>
  <si>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</si>
  <si>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</si>
  <si>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</si>
  <si>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</si>
  <si>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</si>
  <si>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</si>
  <si>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</si>
  <si>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</si>
  <si>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</si>
  <si>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</si>
  <si>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</si>
  <si>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</si>
  <si>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</si>
  <si>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</si>
  <si>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</si>
  <si>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</si>
  <si>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</si>
  <si>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</si>
  <si>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</si>
  <si>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</si>
  <si>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</si>
  <si>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</si>
  <si>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</si>
  <si>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</si>
  <si>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</si>
  <si>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</si>
  <si>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</si>
  <si>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</si>
  <si>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</si>
  <si>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</si>
  <si>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</si>
  <si>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</si>
  <si>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</si>
  <si>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</si>
  <si>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</si>
  <si>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</si>
  <si>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</si>
  <si>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</si>
  <si>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</si>
  <si>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</si>
  <si>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</si>
  <si>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</si>
  <si>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</si>
  <si>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</si>
  <si>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</si>
  <si>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</si>
  <si>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</si>
  <si>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</si>
  <si>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</si>
  <si>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</si>
  <si>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</si>
  <si>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</si>
  <si>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</si>
  <si>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</si>
  <si>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</si>
  <si>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</si>
  <si>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</si>
  <si>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</si>
  <si>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</si>
  <si>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</si>
  <si>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</si>
  <si>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</si>
  <si>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</si>
  <si>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</si>
  <si>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</si>
  <si>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</si>
  <si>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</si>
  <si>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</si>
  <si>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</si>
  <si>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</si>
  <si>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</si>
  <si>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</si>
  <si>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</si>
  <si>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</si>
  <si>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</si>
  <si>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</si>
  <si>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</si>
  <si>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</si>
  <si>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</si>
  <si>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</si>
  <si>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</si>
  <si>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</si>
  <si>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</si>
  <si>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</si>
  <si>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</si>
  <si>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</si>
  <si>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</si>
  <si>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</si>
  <si>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</si>
  <si>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</si>
  <si>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</si>
  <si>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</si>
  <si>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</si>
  <si>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</si>
  <si>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</si>
  <si>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</si>
  <si>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</si>
  <si>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</si>
  <si>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</si>
  <si>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</si>
  <si>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</si>
  <si>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</si>
  <si>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</si>
  <si>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</si>
  <si>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</si>
  <si>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</si>
  <si>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</si>
  <si>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</si>
  <si>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</si>
  <si>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</si>
  <si>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</si>
  <si>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</si>
  <si>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</si>
  <si>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</si>
  <si>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</si>
  <si>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</si>
  <si>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</si>
  <si>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</si>
  <si>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</si>
  <si>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</si>
  <si>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</si>
  <si>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</si>
  <si>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</si>
  <si>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</si>
  <si>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</si>
  <si>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</si>
  <si>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</si>
  <si>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</si>
  <si>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</si>
  <si>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</si>
  <si>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</si>
  <si>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</si>
  <si>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</si>
  <si>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</si>
  <si>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</si>
  <si>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</si>
  <si>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</si>
  <si>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</si>
  <si>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</si>
  <si>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</si>
  <si>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</si>
  <si>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</si>
  <si>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</si>
  <si>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</si>
  <si>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</si>
  <si>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</si>
  <si>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</si>
  <si>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</si>
  <si>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</si>
  <si>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</si>
  <si>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</si>
  <si>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</si>
  <si>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</si>
  <si>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</si>
  <si>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</si>
  <si>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</si>
  <si>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</si>
  <si>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</si>
  <si>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</si>
  <si>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</si>
  <si>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</si>
  <si>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</si>
  <si>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</si>
  <si>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</si>
  <si>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</si>
  <si>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</si>
  <si>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</si>
  <si>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</si>
  <si>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</si>
  <si>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</si>
  <si>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</si>
  <si>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</si>
  <si>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</si>
  <si>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</si>
  <si>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</si>
  <si>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</si>
  <si>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</si>
  <si>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</si>
  <si>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</si>
  <si>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</si>
  <si>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</si>
  <si>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</si>
  <si>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</si>
  <si>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</si>
  <si>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</si>
  <si>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</si>
  <si>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</si>
  <si>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</si>
  <si>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</si>
  <si>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</si>
  <si>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</si>
  <si>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</si>
  <si>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</si>
  <si>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</si>
  <si>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</si>
  <si>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</si>
  <si>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</si>
  <si>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</si>
  <si>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</si>
  <si>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</si>
  <si>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</si>
  <si>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</si>
  <si>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</si>
  <si>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</si>
  <si>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</si>
  <si>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</si>
  <si>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</si>
  <si>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</si>
  <si>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</si>
  <si>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</si>
  <si>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</si>
  <si>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</si>
  <si>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</si>
  <si>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</si>
  <si>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</si>
  <si>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</si>
  <si>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</si>
  <si>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</si>
  <si>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</si>
  <si>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</si>
  <si>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</si>
  <si>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</si>
  <si>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</si>
  <si>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</si>
  <si>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</si>
  <si>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</si>
  <si>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</si>
  <si>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</si>
  <si>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</si>
  <si>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</si>
  <si>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</si>
  <si>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</si>
  <si>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</si>
  <si>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</si>
  <si>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</si>
  <si>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</si>
  <si>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</si>
  <si>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</si>
  <si>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</si>
  <si>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</si>
  <si>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</si>
  <si>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</si>
  <si>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</si>
  <si>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</si>
  <si>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</si>
  <si>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</si>
  <si>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</si>
  <si>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</si>
  <si>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</si>
  <si>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</si>
  <si>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</si>
  <si>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</si>
  <si>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</si>
  <si>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</si>
  <si>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</si>
  <si>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</si>
  <si>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</si>
  <si>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</si>
  <si>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</si>
  <si>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</si>
  <si>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</si>
  <si>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</si>
  <si>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</si>
  <si>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</si>
  <si>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</si>
  <si>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</si>
  <si>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</si>
  <si>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</si>
  <si>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</si>
  <si>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</si>
  <si>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</si>
  <si>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</si>
  <si>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</si>
  <si>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</si>
  <si>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</si>
  <si>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</si>
  <si>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</si>
  <si>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</si>
  <si>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</si>
  <si>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</si>
  <si>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</si>
  <si>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</si>
  <si>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</si>
  <si>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</si>
  <si>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</si>
  <si>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</si>
  <si>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</si>
  <si>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</si>
  <si>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</si>
  <si>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</si>
  <si>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</si>
  <si>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</si>
  <si>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</si>
  <si>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</si>
  <si>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</si>
  <si>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</si>
  <si>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</si>
  <si>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</si>
  <si>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</si>
  <si>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</si>
  <si>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</si>
  <si>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</si>
  <si>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</si>
  <si>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</si>
  <si>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</si>
  <si>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</si>
  <si>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</si>
  <si>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</si>
  <si>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</si>
  <si>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</si>
  <si>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</si>
  <si>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</si>
  <si>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</si>
  <si>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</si>
  <si>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</si>
  <si>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</si>
  <si>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</si>
  <si>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</si>
  <si>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</si>
  <si>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</si>
  <si>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</si>
  <si>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</si>
  <si>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</si>
  <si>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</si>
  <si>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</si>
  <si>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</si>
  <si>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</si>
  <si>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</si>
  <si>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</si>
  <si>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</si>
  <si>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</si>
  <si>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</si>
  <si>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</si>
  <si>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</si>
  <si>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</si>
  <si>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</si>
  <si>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</si>
  <si>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</si>
  <si>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</si>
  <si>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</si>
  <si>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</si>
  <si>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</si>
  <si>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</si>
  <si>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</si>
  <si>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</si>
  <si>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</si>
  <si>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</si>
  <si>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</si>
  <si>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</si>
  <si>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</si>
  <si>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</si>
  <si>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</si>
  <si>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</si>
  <si>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</si>
  <si>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</si>
  <si>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</si>
  <si>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</si>
  <si>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</si>
  <si>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</si>
  <si>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</si>
  <si>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</si>
  <si>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</si>
  <si>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</si>
  <si>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</si>
  <si>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</si>
  <si>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</si>
  <si>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</si>
  <si>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</si>
  <si>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</si>
  <si>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</si>
  <si>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</si>
  <si>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</si>
  <si>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</si>
  <si>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</si>
  <si>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</si>
  <si>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</si>
  <si>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</si>
  <si>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</si>
  <si>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</si>
  <si>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</si>
  <si>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</si>
  <si>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</si>
  <si>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</si>
  <si>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</si>
  <si>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</si>
  <si>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</si>
  <si>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</si>
  <si>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</si>
  <si>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</si>
  <si>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</si>
  <si>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</si>
  <si>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</si>
  <si>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</si>
  <si>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</si>
  <si>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</si>
  <si>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</si>
  <si>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</si>
  <si>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</si>
  <si>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</si>
  <si>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</si>
  <si>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</si>
  <si>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</si>
  <si>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</si>
  <si>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</si>
  <si>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</si>
  <si>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</si>
  <si>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</si>
  <si>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</si>
  <si>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</si>
  <si>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</si>
  <si>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</si>
  <si>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</si>
  <si>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</si>
  <si>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</si>
  <si>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</si>
  <si>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</si>
  <si>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</si>
  <si>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</si>
  <si>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</si>
  <si>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</si>
  <si>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</si>
  <si>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</si>
  <si>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</si>
  <si>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</si>
  <si>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</si>
  <si>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</si>
  <si>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</si>
  <si>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</si>
  <si>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</si>
  <si>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</si>
  <si>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</si>
  <si>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</si>
  <si>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</si>
  <si>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</si>
  <si>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</si>
  <si>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</si>
  <si>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</si>
  <si>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</si>
  <si>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</si>
  <si>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</si>
  <si>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</si>
  <si>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</si>
  <si>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</si>
  <si>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</si>
  <si>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</si>
  <si>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</si>
  <si>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</si>
  <si>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</si>
  <si>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</si>
  <si>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</si>
  <si>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</si>
  <si>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</si>
  <si>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</si>
  <si>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</si>
  <si>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</si>
  <si>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</si>
  <si>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</si>
  <si>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</si>
  <si>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</si>
  <si>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</si>
  <si>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</si>
  <si>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</si>
  <si>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</si>
  <si>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</si>
  <si>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</si>
  <si>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</si>
  <si>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</si>
  <si>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</si>
  <si>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</si>
  <si>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</si>
  <si>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</si>
  <si>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</si>
  <si>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</si>
  <si>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</si>
  <si>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</si>
  <si>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</si>
  <si>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</si>
  <si>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</si>
  <si>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</si>
  <si>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</si>
  <si>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</si>
  <si>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</si>
  <si>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</si>
  <si>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</si>
  <si>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</si>
  <si>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</si>
  <si>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</si>
  <si>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</si>
  <si>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</si>
  <si>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</si>
  <si>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</si>
  <si>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</si>
  <si>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</si>
  <si>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</si>
  <si>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</si>
  <si>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</si>
  <si>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</si>
  <si>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</si>
  <si>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</si>
  <si>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</si>
  <si>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</si>
  <si>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</si>
  <si>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</si>
  <si>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</si>
  <si>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</si>
  <si>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</si>
  <si>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</si>
  <si>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</si>
  <si>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</si>
  <si>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</si>
  <si>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</si>
  <si>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</si>
  <si>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</si>
  <si>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</si>
  <si>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</si>
  <si>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</si>
  <si>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</si>
  <si>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</si>
  <si>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</si>
  <si>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</si>
  <si>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</si>
  <si>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</si>
  <si>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</si>
  <si>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</si>
  <si>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</si>
  <si>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</si>
  <si>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</si>
  <si>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</si>
  <si>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</si>
  <si>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</si>
  <si>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</si>
  <si>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</si>
  <si>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</si>
  <si>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</si>
  <si>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</si>
  <si>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</si>
  <si>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</si>
  <si>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</si>
  <si>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</si>
  <si>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</si>
  <si>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</si>
  <si>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</si>
  <si>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</si>
  <si>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</si>
  <si>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</si>
  <si>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</si>
  <si>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</si>
  <si>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</si>
  <si>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</si>
  <si>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</si>
  <si>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</si>
  <si>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</si>
  <si>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</si>
  <si>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</si>
  <si>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</si>
  <si>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</si>
  <si>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</si>
  <si>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</si>
  <si>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</si>
  <si>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</si>
  <si>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</si>
  <si>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</si>
  <si>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</si>
  <si>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</si>
  <si>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</si>
  <si>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</si>
  <si>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</si>
  <si>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</si>
  <si>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</si>
  <si>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</si>
  <si>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</si>
  <si>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</si>
  <si>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</si>
  <si>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</si>
  <si>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</si>
  <si>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</si>
  <si>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</si>
  <si>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</si>
  <si>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</si>
  <si>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</si>
  <si>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</si>
  <si>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</si>
  <si>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</si>
  <si>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</si>
  <si>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</si>
  <si>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</si>
  <si>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</si>
  <si>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</si>
  <si>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</si>
  <si>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</si>
  <si>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</si>
  <si>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</si>
  <si>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</si>
  <si>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</si>
  <si>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</si>
  <si>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</si>
  <si>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</si>
  <si>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</si>
  <si>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</si>
  <si>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</si>
  <si>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</si>
  <si>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</si>
  <si>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</si>
  <si>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</si>
  <si>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</si>
  <si>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</si>
  <si>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</si>
  <si>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</si>
  <si>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</si>
  <si>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</si>
  <si>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</si>
  <si>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</si>
  <si>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</si>
  <si>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</si>
  <si>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</si>
  <si>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</si>
  <si>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</si>
  <si>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</si>
  <si>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</si>
  <si>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</si>
  <si>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</si>
  <si>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</si>
  <si>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</si>
  <si>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</si>
  <si>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</si>
  <si>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</si>
  <si>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</si>
  <si>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</si>
  <si>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</si>
  <si>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</si>
  <si>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</si>
  <si>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</si>
  <si>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</si>
  <si>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</si>
  <si>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</si>
  <si>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</si>
  <si>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</si>
  <si>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</si>
  <si>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</si>
  <si>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</si>
  <si>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</si>
  <si>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</si>
  <si>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</si>
  <si>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</si>
  <si>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</si>
  <si>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</si>
  <si>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</si>
  <si>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</si>
  <si>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</si>
  <si>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</si>
  <si>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</si>
  <si>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</si>
  <si>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</si>
  <si>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</si>
  <si>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</si>
  <si>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</si>
  <si>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</si>
  <si>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</si>
  <si>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</si>
  <si>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</si>
  <si>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</si>
  <si>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</si>
  <si>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</si>
  <si>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</si>
  <si>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</si>
  <si>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</si>
  <si>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</si>
  <si>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</si>
  <si>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</si>
  <si>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</si>
  <si>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</si>
  <si>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</si>
  <si>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</si>
  <si>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</si>
  <si>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</si>
  <si>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</si>
  <si>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</si>
  <si>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</si>
  <si>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</si>
  <si>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</si>
  <si>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</si>
  <si>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</si>
  <si>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</si>
  <si>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</si>
  <si>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</si>
  <si>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</si>
  <si>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</si>
  <si>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</si>
  <si>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</si>
  <si>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</si>
  <si>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</si>
  <si>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</si>
  <si>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</si>
  <si>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</si>
  <si>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</si>
  <si>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</si>
  <si>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</si>
  <si>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</si>
  <si>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</si>
  <si>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</si>
  <si>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</si>
  <si>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</si>
  <si>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</si>
  <si>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</si>
  <si>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</si>
  <si>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</si>
  <si>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</si>
  <si>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</si>
  <si>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</si>
  <si>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</si>
  <si>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</si>
  <si>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</si>
  <si>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</si>
  <si>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</si>
  <si>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</si>
  <si>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</si>
  <si>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</si>
  <si>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</si>
  <si>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</si>
  <si>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</si>
  <si>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</si>
  <si>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</si>
  <si>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</si>
  <si>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</si>
  <si>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</si>
  <si>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</si>
  <si>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</si>
  <si>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</si>
  <si>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</si>
  <si>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</si>
  <si>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</si>
  <si>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</si>
  <si>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</si>
  <si>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</si>
  <si>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</si>
  <si>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</si>
  <si>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</si>
  <si>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</si>
  <si>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</si>
  <si>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</si>
  <si>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</si>
  <si>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</si>
  <si>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</si>
  <si>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</si>
  <si>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</si>
  <si>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</si>
  <si>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</si>
  <si>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</si>
  <si>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</si>
  <si>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</si>
  <si>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</si>
  <si>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</si>
  <si>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</si>
  <si>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</si>
  <si>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</si>
  <si>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</si>
  <si>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</si>
  <si>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</si>
  <si>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</si>
  <si>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</si>
  <si>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</si>
  <si>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</si>
  <si>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</si>
  <si>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</si>
  <si>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</si>
  <si>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</si>
  <si>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</si>
  <si>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</si>
  <si>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</si>
  <si>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</si>
  <si>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</si>
  <si>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</si>
  <si>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</si>
  <si>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</si>
  <si>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</si>
  <si>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</si>
  <si>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</si>
  <si>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</si>
  <si>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</si>
  <si>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</si>
  <si>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</si>
  <si>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</si>
  <si>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</si>
  <si>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</si>
  <si>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</si>
  <si>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</si>
  <si>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</si>
  <si>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</si>
  <si>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</si>
  <si>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</si>
  <si>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</si>
  <si>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</si>
  <si>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</si>
  <si>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</si>
  <si>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</si>
  <si>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</si>
  <si>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</si>
  <si>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</si>
  <si>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</si>
  <si>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</si>
  <si>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</si>
  <si>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</si>
  <si>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</si>
  <si>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</si>
  <si>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</si>
  <si>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</si>
  <si>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</si>
  <si>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</si>
  <si>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</si>
  <si>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</si>
  <si>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</si>
  <si>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</si>
  <si>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</si>
  <si>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</si>
  <si>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</si>
  <si>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</si>
  <si>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</si>
  <si>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</si>
  <si>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</si>
  <si>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</si>
  <si>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</si>
  <si>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</si>
  <si>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</si>
  <si>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</si>
  <si>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</si>
  <si>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</si>
  <si>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</si>
  <si>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</si>
  <si>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</si>
  <si>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</si>
  <si>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</si>
  <si>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</si>
  <si>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</si>
  <si>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</si>
  <si>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</si>
  <si>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</si>
  <si>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</si>
  <si>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</si>
  <si>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</si>
  <si>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</si>
  <si>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</si>
  <si>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</si>
  <si>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</si>
  <si>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</si>
  <si>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</si>
  <si>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</si>
  <si>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</si>
  <si>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</si>
  <si>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</si>
  <si>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</si>
  <si>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</si>
  <si>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</si>
  <si>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</si>
  <si>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</si>
  <si>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</si>
  <si>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</si>
  <si>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</si>
  <si>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</si>
  <si>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</si>
  <si>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</si>
  <si>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</si>
  <si>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</si>
  <si>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</si>
  <si>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</si>
  <si>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</si>
  <si>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</si>
  <si>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</si>
  <si>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</si>
  <si>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</si>
  <si>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</si>
  <si>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</si>
  <si>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</si>
  <si>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</si>
  <si>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</si>
  <si>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</si>
  <si>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</si>
  <si>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</si>
  <si>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</si>
  <si>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</si>
  <si>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</si>
  <si>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</si>
  <si>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</si>
  <si>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</si>
  <si>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</si>
  <si>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</si>
  <si>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</si>
  <si>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</si>
  <si>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</si>
  <si>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</si>
  <si>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</si>
  <si>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</si>
  <si>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</si>
  <si>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</si>
  <si>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</si>
  <si>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</si>
  <si>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</si>
  <si>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</si>
  <si>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</si>
  <si>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</si>
  <si>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</si>
  <si>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</si>
  <si>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</si>
  <si>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</si>
  <si>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</si>
  <si>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</si>
  <si>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</si>
  <si>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</si>
  <si>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</si>
  <si>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</si>
  <si>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</si>
  <si>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</si>
  <si>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</si>
  <si>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</si>
  <si>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</si>
  <si>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</si>
  <si>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</si>
  <si>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</si>
  <si>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</si>
  <si>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</si>
  <si>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</si>
  <si>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</si>
  <si>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</si>
  <si>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</si>
  <si>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</si>
  <si>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</si>
  <si>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</si>
  <si>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</si>
  <si>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</si>
  <si>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</si>
  <si>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</si>
  <si>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</si>
  <si>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</si>
  <si>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</si>
  <si>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</si>
  <si>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</si>
  <si>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</si>
  <si>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</si>
  <si>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</si>
  <si>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</si>
  <si>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</si>
  <si>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</si>
  <si>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</si>
  <si>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</si>
  <si>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</si>
  <si>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</si>
  <si>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</si>
  <si>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</si>
  <si>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</si>
  <si>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</si>
  <si>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</si>
  <si>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</si>
  <si>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</si>
  <si>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</si>
  <si>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</si>
  <si>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</si>
  <si>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</si>
  <si>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</si>
  <si>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</si>
  <si>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</si>
  <si>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</si>
  <si>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</si>
  <si>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</si>
  <si>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</si>
  <si>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</si>
  <si>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</si>
  <si>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</si>
  <si>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</si>
  <si>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</si>
  <si>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</si>
  <si>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</si>
  <si>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</si>
  <si>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</si>
  <si>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</si>
  <si>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</si>
  <si>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</si>
  <si>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</si>
  <si>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</si>
  <si>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</si>
  <si>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</si>
  <si>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</si>
  <si>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</si>
  <si>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</si>
  <si>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</si>
  <si>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</si>
  <si>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</si>
  <si>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</si>
  <si>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</si>
  <si>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</si>
  <si>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</si>
  <si>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</si>
  <si>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</si>
  <si>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</si>
  <si>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</si>
  <si>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</si>
  <si>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</si>
  <si>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</si>
  <si>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</si>
  <si>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</si>
  <si>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</si>
  <si>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</si>
  <si>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</si>
  <si>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</si>
  <si>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</si>
  <si>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</si>
  <si>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</si>
  <si>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</si>
  <si>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</si>
  <si>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</si>
  <si>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</si>
  <si>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</si>
  <si>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</si>
  <si>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</si>
  <si>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</si>
  <si>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</si>
  <si>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</si>
  <si>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</si>
  <si>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</si>
  <si>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</si>
  <si>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</si>
  <si>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</si>
  <si>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</si>
  <si>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</si>
  <si>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</si>
  <si>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</si>
  <si>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</si>
  <si>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</si>
  <si>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</si>
  <si>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</si>
  <si>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</si>
  <si>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</si>
  <si>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</si>
  <si>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</si>
  <si>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</si>
  <si>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</si>
  <si>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</si>
  <si>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</si>
  <si>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</si>
  <si>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</si>
  <si>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</si>
  <si>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</si>
  <si>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</si>
  <si>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</si>
  <si>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</si>
  <si>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</si>
  <si>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</si>
  <si>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</si>
  <si>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</si>
  <si>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</si>
  <si>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</si>
  <si>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</si>
  <si>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</si>
  <si>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</si>
  <si>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</si>
  <si>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</si>
  <si>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</si>
  <si>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</si>
  <si>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</si>
  <si>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</si>
  <si>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</si>
  <si>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</si>
  <si>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</si>
  <si>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</si>
  <si>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</si>
  <si>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</si>
  <si>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</si>
  <si>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</si>
  <si>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</si>
  <si>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</si>
  <si>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</si>
  <si>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</si>
  <si>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</si>
  <si>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</si>
  <si>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</si>
  <si>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</si>
  <si>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</si>
  <si>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</si>
  <si>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</si>
  <si>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</si>
  <si>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</si>
  <si>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</si>
  <si>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</si>
  <si>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</si>
  <si>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</si>
  <si>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</si>
  <si>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</si>
  <si>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</si>
  <si>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</si>
  <si>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</si>
  <si>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</si>
  <si>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</si>
  <si>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</si>
  <si>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</si>
  <si>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</si>
  <si>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</si>
  <si>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</si>
  <si>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</si>
  <si>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</si>
  <si>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</si>
  <si>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</si>
  <si>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</si>
  <si>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</si>
  <si>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</si>
  <si>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</si>
  <si>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</si>
  <si>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</si>
  <si>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</si>
  <si>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</si>
  <si>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</si>
  <si>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</si>
  <si>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</si>
  <si>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</si>
  <si>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</si>
  <si>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</si>
  <si>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</si>
  <si>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</si>
  <si>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</si>
  <si>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</si>
  <si>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</si>
  <si>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</si>
  <si>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</si>
  <si>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</si>
  <si>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</si>
  <si>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</si>
  <si>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</si>
  <si>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</si>
  <si>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</si>
  <si>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</si>
  <si>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</si>
  <si>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</si>
  <si>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</si>
  <si>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</si>
  <si>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</si>
  <si>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</si>
  <si>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</si>
  <si>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</si>
  <si>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</si>
  <si>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</si>
  <si>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</si>
  <si>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</si>
  <si>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</si>
  <si>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</si>
  <si>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</si>
  <si>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</si>
  <si>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</si>
  <si>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</si>
  <si>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</si>
  <si>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</si>
  <si>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</si>
  <si>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</si>
  <si>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</si>
  <si>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</si>
  <si>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</si>
  <si>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</si>
  <si>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</si>
  <si>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</si>
  <si>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</si>
  <si>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</si>
  <si>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</si>
  <si>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</si>
  <si>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</si>
  <si>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</si>
  <si>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</si>
  <si>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</si>
  <si>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</si>
  <si>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</si>
  <si>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</si>
  <si>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</si>
  <si>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</si>
  <si>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</si>
  <si>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</si>
  <si>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</si>
  <si>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</si>
  <si>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</si>
  <si>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</si>
  <si>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</si>
  <si>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</si>
  <si>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</si>
  <si>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</si>
  <si>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</si>
  <si>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</si>
  <si>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</si>
  <si>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</si>
  <si>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</si>
  <si>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</si>
  <si>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</si>
  <si>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</si>
  <si>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</si>
  <si>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</si>
  <si>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</si>
  <si>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</si>
  <si>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</si>
  <si>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</si>
  <si>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</si>
  <si>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</si>
  <si>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</si>
  <si>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</si>
  <si>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</si>
  <si>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</si>
  <si>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</si>
  <si>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</si>
  <si>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</si>
  <si>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</si>
  <si>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</si>
  <si>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</si>
  <si>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</si>
  <si>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</si>
  <si>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</si>
  <si>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</si>
  <si>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</si>
  <si>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</si>
  <si>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</si>
  <si>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</si>
  <si>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</si>
  <si>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</si>
  <si>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</si>
  <si>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</si>
  <si>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</si>
  <si>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</si>
  <si>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</si>
  <si>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</si>
  <si>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</si>
  <si>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</si>
  <si>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</si>
  <si>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</si>
  <si>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</si>
  <si>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</si>
  <si>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</si>
  <si>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</si>
  <si>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</si>
  <si>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</si>
  <si>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</si>
  <si>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</si>
  <si>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</si>
  <si>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</si>
  <si>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</si>
  <si>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</si>
  <si>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</si>
  <si>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</si>
  <si>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</si>
  <si>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</si>
  <si>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</si>
  <si>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</si>
  <si>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</si>
  <si>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</si>
  <si>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</si>
  <si>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</si>
  <si>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</si>
  <si>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</si>
  <si>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</si>
  <si>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</si>
  <si>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</si>
  <si>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</si>
  <si>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</si>
  <si>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</si>
  <si>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</si>
  <si>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</si>
  <si>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</si>
  <si>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</si>
  <si>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</si>
  <si>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</si>
  <si>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</si>
  <si>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</si>
  <si>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</si>
  <si>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</si>
  <si>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</si>
  <si>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</si>
  <si>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</si>
  <si>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</si>
  <si>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</si>
  <si>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</si>
  <si>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</si>
  <si>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</si>
  <si>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</si>
  <si>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</si>
  <si>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</si>
  <si>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</si>
  <si>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</si>
  <si>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</si>
  <si>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</si>
  <si>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</si>
  <si>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</si>
  <si>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</si>
  <si>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</si>
  <si>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</si>
  <si>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</si>
  <si>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</si>
  <si>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</si>
  <si>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</si>
  <si>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</si>
  <si>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</si>
  <si>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</si>
  <si>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</si>
  <si>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</si>
  <si>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</si>
  <si>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</si>
  <si>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</si>
  <si>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</si>
  <si>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</si>
  <si>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</si>
  <si>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</si>
  <si>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</si>
  <si>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</si>
  <si>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</si>
  <si>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</si>
  <si>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</si>
  <si>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</si>
  <si>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</si>
  <si>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</si>
  <si>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</si>
  <si>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</si>
  <si>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</si>
  <si>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</si>
  <si>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</si>
  <si>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</si>
  <si>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</si>
  <si>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</si>
  <si>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</si>
  <si>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</si>
  <si>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</si>
  <si>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</si>
  <si>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</si>
  <si>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</si>
  <si>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</si>
  <si>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</si>
  <si>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</si>
  <si>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</si>
  <si>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</si>
  <si>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</si>
  <si>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</si>
  <si>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</si>
  <si>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</si>
  <si>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</si>
  <si>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</si>
  <si>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</si>
  <si>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</si>
  <si>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</si>
  <si>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</si>
  <si>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</si>
  <si>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</si>
  <si>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</si>
  <si>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</si>
  <si>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</si>
  <si>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</si>
  <si>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</si>
  <si>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</si>
  <si>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</si>
  <si>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</si>
  <si>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</si>
  <si>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</si>
  <si>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</si>
  <si>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</si>
  <si>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</si>
  <si>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</si>
  <si>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</si>
  <si>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</si>
  <si>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</si>
  <si>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</si>
  <si>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</si>
  <si>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</si>
  <si>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</si>
  <si>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</si>
  <si>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</si>
  <si>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</si>
  <si>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</si>
  <si>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</si>
  <si>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</si>
  <si>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</si>
  <si>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</si>
  <si>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</si>
  <si>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</si>
  <si>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</si>
  <si>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</si>
  <si>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</si>
  <si>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</si>
  <si>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</si>
  <si>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</si>
  <si>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</si>
  <si>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</si>
  <si>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</si>
  <si>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</si>
  <si>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</si>
  <si>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</si>
  <si>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</si>
  <si>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</si>
  <si>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</si>
  <si>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</si>
  <si>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</si>
  <si>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</si>
  <si>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</si>
  <si>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</si>
  <si>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</si>
  <si>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</si>
  <si>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</si>
  <si>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</si>
  <si>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</si>
  <si>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</si>
  <si>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</si>
  <si>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</si>
  <si>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</si>
  <si>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</si>
  <si>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</si>
  <si>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</si>
  <si>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</si>
  <si>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</si>
  <si>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</si>
  <si>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</si>
  <si>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</si>
  <si>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</si>
  <si>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</si>
  <si>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</si>
  <si>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</si>
  <si>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</si>
  <si>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</si>
  <si>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</si>
  <si>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</si>
  <si>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</si>
  <si>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</si>
  <si>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</si>
  <si>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</si>
  <si>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</si>
  <si>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</si>
  <si>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</si>
  <si>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</si>
  <si>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</si>
  <si>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</si>
  <si>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</si>
  <si>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</si>
  <si>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</si>
  <si>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</si>
  <si>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</si>
  <si>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</si>
  <si>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</si>
  <si>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</si>
  <si>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</si>
  <si>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</si>
  <si>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</si>
  <si>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</si>
  <si>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</si>
  <si>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</si>
  <si>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</si>
  <si>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</si>
  <si>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</si>
  <si>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</si>
  <si>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</si>
  <si>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</si>
  <si>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</si>
  <si>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</si>
  <si>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</si>
  <si>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</si>
  <si>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</si>
  <si>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</si>
  <si>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</si>
  <si>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</si>
  <si>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</si>
  <si>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</si>
  <si>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</si>
  <si>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</si>
  <si>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</si>
  <si>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</si>
  <si>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</si>
  <si>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</si>
  <si>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</si>
  <si>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</si>
  <si>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</si>
  <si>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</si>
  <si>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</si>
  <si>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</si>
  <si>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</si>
  <si>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</si>
  <si>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</si>
  <si>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</si>
  <si>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</si>
  <si>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</si>
  <si>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</si>
  <si>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</si>
  <si>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</si>
  <si>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</si>
  <si>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</si>
  <si>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</si>
  <si>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</si>
  <si>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</si>
  <si>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</si>
  <si>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</si>
  <si>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</si>
  <si>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</si>
  <si>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</si>
  <si>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</si>
  <si>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</si>
  <si>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</si>
  <si>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</si>
  <si>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</si>
  <si>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</si>
  <si>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</si>
  <si>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</si>
  <si>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</si>
  <si>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</si>
  <si>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</si>
  <si>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</si>
  <si>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</si>
  <si>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</si>
  <si>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</si>
  <si>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</si>
  <si>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</si>
  <si>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</si>
  <si>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</si>
  <si>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</si>
  <si>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</si>
  <si>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</si>
  <si>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</si>
  <si>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</si>
  <si>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</si>
  <si>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</si>
  <si>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</si>
  <si>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</si>
  <si>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</si>
  <si>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</si>
  <si>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</si>
  <si>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</si>
  <si>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</si>
  <si>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</si>
  <si>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</si>
  <si>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</si>
  <si>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</si>
  <si>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</si>
  <si>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</si>
  <si>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</si>
  <si>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</si>
  <si>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</si>
  <si>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</si>
  <si>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</si>
  <si>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</si>
  <si>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</si>
  <si>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</si>
  <si>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</si>
  <si>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</si>
  <si>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</si>
  <si>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</si>
  <si>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</si>
  <si>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</si>
  <si>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</si>
  <si>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</si>
  <si>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</si>
  <si>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</si>
  <si>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</si>
  <si>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</si>
  <si>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</si>
  <si>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</si>
  <si>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</si>
  <si>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</si>
  <si>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</si>
  <si>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</si>
  <si>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</si>
  <si>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</si>
  <si>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</si>
  <si>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</si>
  <si>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</si>
  <si>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</si>
  <si>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</si>
  <si>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</si>
  <si>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</si>
  <si>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</si>
  <si>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</si>
  <si>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</si>
  <si>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</si>
  <si>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</si>
  <si>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</si>
  <si>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</si>
  <si>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</si>
  <si>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</si>
  <si>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</si>
  <si>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</si>
  <si>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</si>
  <si>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</si>
  <si>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</si>
  <si>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</si>
  <si>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</si>
  <si>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</si>
  <si>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</si>
  <si>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</si>
  <si>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</si>
  <si>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</si>
  <si>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</si>
  <si>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</si>
  <si>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</si>
  <si>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</si>
  <si>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</si>
  <si>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</si>
  <si>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</si>
  <si>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</si>
  <si>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</si>
  <si>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</si>
  <si>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</si>
  <si>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</si>
  <si>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</si>
  <si>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</si>
  <si>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</si>
  <si>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</si>
  <si>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</si>
  <si>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</si>
  <si>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</si>
  <si>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</si>
  <si>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</si>
  <si>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</si>
  <si>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</si>
  <si>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</si>
  <si>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</si>
  <si>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</si>
  <si>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</si>
  <si>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</si>
  <si>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</si>
  <si>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</si>
  <si>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</si>
  <si>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</si>
  <si>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</si>
  <si>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</si>
  <si>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</si>
  <si>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</si>
  <si>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</si>
  <si>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</si>
  <si>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</si>
  <si>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</si>
  <si>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</si>
  <si>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</si>
  <si>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</si>
  <si>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</si>
  <si>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</si>
  <si>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</si>
  <si>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</si>
  <si>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</si>
  <si>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</si>
  <si>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</si>
  <si>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</si>
  <si>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</si>
  <si>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</si>
  <si>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</si>
  <si>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</si>
  <si>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</si>
  <si>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</si>
  <si>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</si>
  <si>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</si>
  <si>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</si>
  <si>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</si>
  <si>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</si>
  <si>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</si>
  <si>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</si>
  <si>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</si>
  <si>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</si>
  <si>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</si>
  <si>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</si>
  <si>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</si>
  <si>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</si>
  <si>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</si>
  <si>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</si>
  <si>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</si>
  <si>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</si>
  <si>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</si>
  <si>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</si>
  <si>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</si>
  <si>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</si>
  <si>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</si>
  <si>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</si>
  <si>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</si>
  <si>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</si>
  <si>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</si>
  <si>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</si>
  <si>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</si>
  <si>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</si>
  <si>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</si>
  <si>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</si>
  <si>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</si>
  <si>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</si>
  <si>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</si>
  <si>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</si>
  <si>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</si>
  <si>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</si>
  <si>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</si>
  <si>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</si>
  <si>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</si>
  <si>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</si>
  <si>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</si>
  <si>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</si>
  <si>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</si>
  <si>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</si>
  <si>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</si>
  <si>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</si>
  <si>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</si>
  <si>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</si>
  <si>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</si>
  <si>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</si>
  <si>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</si>
  <si>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</si>
  <si>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</si>
  <si>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</si>
  <si>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</si>
  <si>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</si>
  <si>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</si>
  <si>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</si>
  <si>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</si>
  <si>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</si>
  <si>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</si>
  <si>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</si>
  <si>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</si>
  <si>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</si>
  <si>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</si>
  <si>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</si>
  <si>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</si>
  <si>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</si>
  <si>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</si>
  <si>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</si>
  <si>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</si>
  <si>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</si>
  <si>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</si>
  <si>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</si>
  <si>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</si>
  <si>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</si>
  <si>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</si>
  <si>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</si>
  <si>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</si>
  <si>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</si>
  <si>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</si>
  <si>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</si>
  <si>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</si>
  <si>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</si>
  <si>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</si>
  <si>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</si>
  <si>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</si>
  <si>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</si>
  <si>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</si>
  <si>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</si>
  <si>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</si>
  <si>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</si>
  <si>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</si>
  <si>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</si>
  <si>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</si>
  <si>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</si>
  <si>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</si>
  <si>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</si>
  <si>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</si>
  <si>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</si>
  <si>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</si>
  <si>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</si>
  <si>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</si>
  <si>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</si>
  <si>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</si>
  <si>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</si>
  <si>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</si>
  <si>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</si>
  <si>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</si>
  <si>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</si>
  <si>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</si>
  <si>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</si>
  <si>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</si>
  <si>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</si>
  <si>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</si>
  <si>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</si>
  <si>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</si>
  <si>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</si>
  <si>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</si>
  <si>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</si>
  <si>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</si>
  <si>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</si>
  <si>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</si>
  <si>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</si>
  <si>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</si>
  <si>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</si>
  <si>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</si>
  <si>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</si>
  <si>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</si>
  <si>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</si>
  <si>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</si>
  <si>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</si>
  <si>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</si>
  <si>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</si>
  <si>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</si>
  <si>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</si>
  <si>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</si>
  <si>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</si>
  <si>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</si>
  <si>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</si>
  <si>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</si>
  <si>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</si>
  <si>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</si>
  <si>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</si>
  <si>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</si>
  <si>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</si>
  <si>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</si>
  <si>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</si>
  <si>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</si>
  <si>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</si>
  <si>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</si>
  <si>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</si>
  <si>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</si>
  <si>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</si>
  <si>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</si>
  <si>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</si>
  <si>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</si>
  <si>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</si>
  <si>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</si>
  <si>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</si>
  <si>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</si>
  <si>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</si>
  <si>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</si>
  <si>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</si>
  <si>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</si>
  <si>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</si>
  <si>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</si>
  <si>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</si>
  <si>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</si>
  <si>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</si>
  <si>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</si>
  <si>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</si>
  <si>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</si>
  <si>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</si>
  <si>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</si>
  <si>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</si>
  <si>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</si>
  <si>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</si>
  <si>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</si>
  <si>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</si>
  <si>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</si>
  <si>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</si>
  <si>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</si>
  <si>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</si>
  <si>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</si>
  <si>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</si>
  <si>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</si>
  <si>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</si>
  <si>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</si>
  <si>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</si>
  <si>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</si>
  <si>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</si>
  <si>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</si>
  <si>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</si>
  <si>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</si>
  <si>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</si>
  <si>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</si>
  <si>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</si>
  <si>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</si>
  <si>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</si>
  <si>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</si>
  <si>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</si>
  <si>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</si>
  <si>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</si>
  <si>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</si>
  <si>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</si>
  <si>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</si>
  <si>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</si>
  <si>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</si>
  <si>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</si>
  <si>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</si>
  <si>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</si>
  <si>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</si>
  <si>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</si>
  <si>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</si>
  <si>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</si>
  <si>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</si>
  <si>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</si>
  <si>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</si>
  <si>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</si>
  <si>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</si>
  <si>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</si>
  <si>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</si>
  <si>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</si>
  <si>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</si>
  <si>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</si>
  <si>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</si>
  <si>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</si>
  <si>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</si>
  <si>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</si>
  <si>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</si>
  <si>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</si>
  <si>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</si>
  <si>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</si>
  <si>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</si>
  <si>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</si>
  <si>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</si>
  <si>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</si>
  <si>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</si>
  <si>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</si>
  <si>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</si>
  <si>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</si>
  <si>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</si>
  <si>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</si>
  <si>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</si>
  <si>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</si>
  <si>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</si>
  <si>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</si>
  <si>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</si>
  <si>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</si>
  <si>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</si>
  <si>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</si>
  <si>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</si>
  <si>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</si>
  <si>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</si>
  <si>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</si>
  <si>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</si>
  <si>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</si>
  <si>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</si>
  <si>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</si>
  <si>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</si>
  <si>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</si>
  <si>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</si>
  <si>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</si>
  <si>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</si>
  <si>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</si>
  <si>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</si>
  <si>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</si>
  <si>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</si>
  <si>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</si>
  <si>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</si>
  <si>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</si>
  <si>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</si>
  <si>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</si>
  <si>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</si>
  <si>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</si>
  <si>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</si>
  <si>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</si>
  <si>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</si>
  <si>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</si>
  <si>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</si>
  <si>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</si>
  <si>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</si>
  <si>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</si>
  <si>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</si>
  <si>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</si>
  <si>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</si>
  <si>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</si>
  <si>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</si>
  <si>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</si>
  <si>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</si>
  <si>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</si>
  <si>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</si>
  <si>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</si>
  <si>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</si>
  <si>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</si>
  <si>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</si>
  <si>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</si>
  <si>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</si>
  <si>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</si>
  <si>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</si>
  <si>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</si>
  <si>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</si>
  <si>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</si>
  <si>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</si>
  <si>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</si>
  <si>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</si>
  <si>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</si>
  <si>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</si>
  <si>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</si>
  <si>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</si>
  <si>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</si>
  <si>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</si>
  <si>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</si>
  <si>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</si>
  <si>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</si>
  <si>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</si>
  <si>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</si>
  <si>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</si>
  <si>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</si>
  <si>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</si>
  <si>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</si>
  <si>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</si>
  <si>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</si>
  <si>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</si>
  <si>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</si>
  <si>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</si>
  <si>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</si>
  <si>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</si>
  <si>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</si>
  <si>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</si>
  <si>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</si>
  <si>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</si>
  <si>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</si>
  <si>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</si>
  <si>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</si>
  <si>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</si>
  <si>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</si>
  <si>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</si>
  <si>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</si>
  <si>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</si>
  <si>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</si>
  <si>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</si>
  <si>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</si>
  <si>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</si>
  <si>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</si>
  <si>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</si>
  <si>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</si>
  <si>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</si>
  <si>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</si>
  <si>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</si>
  <si>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</si>
  <si>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</si>
  <si>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</si>
  <si>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</si>
  <si>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</si>
  <si>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</si>
  <si>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</si>
  <si>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</si>
  <si>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</si>
  <si>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</si>
  <si>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</si>
  <si>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</si>
  <si>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</si>
  <si>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</si>
  <si>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</si>
  <si>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</si>
  <si>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</si>
  <si>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</si>
  <si>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</si>
  <si>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</si>
  <si>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</si>
  <si>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</si>
  <si>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</si>
  <si>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</si>
  <si>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</si>
  <si>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</si>
  <si>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</si>
  <si>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</si>
  <si>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</si>
  <si>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</si>
  <si>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</si>
  <si>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</si>
  <si>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</si>
  <si>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</si>
  <si>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</si>
  <si>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</si>
  <si>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</si>
  <si>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</si>
  <si>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</si>
  <si>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</si>
  <si>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</si>
  <si>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</si>
  <si>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</si>
  <si>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</si>
  <si>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</si>
  <si>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</si>
  <si>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</si>
  <si>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</si>
  <si>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</si>
  <si>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</si>
  <si>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</si>
  <si>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</si>
  <si>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</si>
  <si>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</si>
  <si>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</si>
  <si>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</si>
  <si>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</si>
  <si>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</si>
  <si>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</si>
  <si>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</si>
  <si>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</si>
  <si>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</si>
  <si>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</si>
  <si>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</si>
  <si>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</si>
  <si>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</si>
  <si>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</si>
  <si>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</si>
  <si>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</si>
  <si>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</si>
  <si>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</si>
  <si>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</si>
  <si>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</si>
  <si>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</si>
  <si>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</si>
  <si>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</si>
  <si>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</si>
  <si>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</si>
  <si>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</si>
  <si>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</si>
  <si>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</si>
  <si>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</si>
  <si>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</si>
  <si>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</si>
  <si>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</si>
  <si>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</si>
  <si>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</si>
  <si>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</si>
  <si>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</si>
  <si>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</si>
  <si>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</si>
  <si>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</si>
  <si>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</si>
  <si>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</si>
  <si>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</si>
  <si>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</si>
  <si>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</si>
  <si>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</si>
  <si>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</si>
  <si>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</si>
  <si>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</si>
  <si>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</si>
  <si>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</si>
  <si>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</si>
  <si>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</si>
  <si>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</si>
  <si>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</si>
  <si>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</si>
  <si>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</si>
  <si>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</si>
  <si>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</si>
  <si>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</si>
  <si>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</si>
  <si>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</si>
  <si>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</si>
  <si>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</si>
  <si>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</si>
  <si>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</si>
  <si>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</si>
  <si>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</si>
  <si>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</si>
  <si>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</si>
  <si>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</si>
  <si>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</si>
  <si>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</si>
  <si>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</si>
  <si>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</si>
  <si>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</si>
  <si>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</si>
  <si>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</si>
  <si>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</si>
  <si>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</si>
  <si>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</si>
  <si>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</si>
  <si>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</si>
  <si>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</si>
  <si>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</si>
  <si>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</si>
  <si>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</si>
  <si>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</si>
  <si>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</si>
  <si>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</si>
  <si>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</si>
  <si>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</si>
  <si>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</si>
  <si>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</si>
  <si>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</si>
  <si>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</si>
  <si>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</si>
  <si>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</si>
  <si>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</si>
  <si>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</si>
  <si>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</si>
  <si>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</si>
  <si>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</si>
  <si>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</si>
  <si>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</si>
  <si>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</si>
  <si>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</si>
  <si>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</si>
  <si>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</si>
  <si>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</si>
  <si>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</si>
  <si>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</si>
  <si>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</si>
  <si>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</si>
  <si>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</si>
  <si>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</si>
  <si>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</si>
  <si>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</si>
  <si>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</si>
  <si>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</si>
  <si>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</si>
  <si>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</si>
  <si>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</si>
  <si>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</si>
  <si>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</si>
  <si>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</si>
  <si>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</si>
  <si>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</si>
  <si>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</si>
  <si>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</si>
  <si>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</si>
  <si>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</si>
  <si>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</si>
  <si>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</si>
  <si>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</si>
  <si>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</si>
  <si>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</si>
  <si>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</si>
  <si>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</si>
  <si>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</si>
  <si>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</si>
  <si>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</si>
  <si>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</si>
  <si>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</si>
  <si>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</si>
  <si>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</si>
  <si>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</si>
  <si>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</si>
  <si>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</si>
  <si>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</si>
  <si>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</si>
  <si>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</si>
  <si>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</si>
  <si>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</si>
  <si>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</si>
  <si>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</si>
  <si>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</si>
  <si>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</si>
  <si>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</si>
  <si>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</si>
  <si>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</si>
  <si>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</si>
  <si>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</si>
  <si>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</si>
  <si>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</si>
  <si>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</si>
  <si>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</si>
  <si>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</si>
  <si>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</si>
  <si>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</si>
  <si>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</si>
  <si>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</si>
  <si>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</si>
  <si>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</si>
  <si>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</si>
  <si>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</si>
  <si>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</si>
  <si>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</si>
  <si>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</si>
  <si>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</si>
  <si>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</si>
  <si>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</si>
  <si>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</si>
  <si>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</si>
  <si>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</si>
  <si>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</si>
  <si>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</si>
  <si>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</si>
  <si>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</si>
  <si>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</si>
  <si>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</si>
  <si>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</si>
  <si>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</si>
  <si>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</si>
  <si>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</si>
  <si>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</si>
  <si>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</si>
  <si>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</si>
  <si>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</si>
  <si>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</si>
  <si>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</si>
  <si>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</si>
  <si>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</si>
  <si>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</si>
  <si>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</si>
  <si>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</si>
  <si>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</si>
  <si>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</si>
  <si>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</si>
  <si>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</si>
  <si>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</si>
  <si>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</si>
  <si>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</si>
  <si>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</si>
  <si>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</si>
  <si>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</si>
  <si>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</si>
  <si>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</si>
  <si>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</si>
  <si>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</si>
  <si>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</si>
  <si>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</si>
  <si>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</si>
  <si>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</si>
  <si>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</si>
  <si>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</si>
  <si>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</si>
  <si>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</si>
  <si>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</si>
  <si>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</si>
  <si>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</si>
  <si>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</si>
  <si>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</si>
  <si>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</si>
  <si>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</si>
  <si>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</si>
  <si>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</si>
  <si>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</si>
  <si>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</si>
  <si>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</si>
  <si>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</si>
  <si>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</si>
  <si>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</si>
  <si>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</si>
  <si>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</si>
  <si>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</si>
  <si>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</si>
  <si>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</si>
  <si>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</si>
  <si>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</si>
  <si>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</si>
  <si>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</si>
  <si>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</si>
  <si>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</si>
  <si>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</si>
  <si>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</si>
  <si>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</si>
  <si>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</si>
  <si>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</si>
  <si>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</si>
  <si>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</si>
  <si>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</si>
  <si>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</si>
  <si>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</si>
  <si>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</si>
  <si>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</si>
  <si>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</si>
  <si>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</si>
  <si>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</si>
  <si>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</si>
  <si>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</si>
  <si>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</si>
  <si>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</si>
  <si>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</si>
  <si>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</si>
  <si>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</si>
  <si>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</si>
  <si>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</si>
  <si>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</si>
  <si>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</si>
  <si>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</si>
  <si>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</si>
  <si>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</si>
  <si>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</si>
  <si>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</si>
  <si>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</si>
  <si>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</si>
  <si>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</si>
  <si>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</si>
  <si>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</si>
  <si>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</si>
  <si>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</si>
  <si>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</si>
  <si>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</si>
  <si>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</si>
  <si>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</si>
  <si>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</si>
  <si>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</si>
  <si>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</si>
  <si>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</si>
  <si>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</si>
  <si>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</si>
  <si>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</si>
  <si>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</si>
  <si>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</si>
  <si>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</si>
  <si>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</si>
  <si>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</si>
  <si>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</si>
  <si>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</si>
  <si>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</si>
  <si>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</si>
  <si>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</si>
  <si>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</si>
  <si>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</si>
  <si>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</si>
  <si>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</si>
  <si>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</si>
  <si>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</si>
  <si>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</si>
  <si>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</si>
  <si>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</si>
  <si>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</si>
  <si>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</si>
  <si>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</si>
  <si>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</si>
  <si>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</si>
  <si>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</si>
  <si>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</si>
  <si>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</si>
  <si>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</si>
  <si>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</si>
  <si>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</si>
  <si>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</si>
  <si>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</si>
  <si>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</si>
  <si>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</si>
  <si>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</si>
  <si>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</si>
  <si>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</si>
  <si>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</si>
  <si>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</si>
  <si>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</si>
  <si>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</si>
  <si>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</si>
  <si>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</si>
  <si>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</si>
  <si>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</si>
  <si>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</si>
  <si>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</si>
  <si>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</si>
  <si>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</si>
  <si>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</si>
  <si>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</si>
  <si>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</si>
  <si>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</si>
  <si>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</si>
  <si>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</si>
  <si>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</si>
  <si>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</si>
  <si>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</si>
  <si>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</si>
  <si>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</si>
  <si>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</si>
  <si>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</si>
  <si>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</si>
  <si>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</si>
  <si>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</si>
  <si>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</si>
  <si>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</si>
  <si>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</si>
  <si>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</si>
  <si>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</si>
  <si>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</si>
  <si>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</si>
  <si>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</si>
  <si>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</si>
  <si>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</si>
  <si>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</si>
  <si>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</si>
  <si>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</si>
  <si>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</si>
  <si>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</si>
  <si>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</si>
  <si>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</si>
  <si>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</si>
  <si>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</si>
  <si>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</si>
  <si>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</si>
  <si>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</si>
  <si>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</si>
  <si>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</si>
  <si>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</si>
  <si>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</si>
  <si>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</si>
  <si>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</si>
  <si>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</si>
  <si>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</si>
  <si>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</si>
  <si>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</si>
  <si>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</si>
  <si>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</si>
  <si>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</si>
  <si>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</si>
  <si>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</si>
  <si>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</si>
  <si>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</si>
  <si>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</si>
  <si>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</si>
  <si>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</si>
  <si>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</si>
  <si>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</si>
  <si>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</si>
  <si>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</si>
  <si>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</si>
  <si>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</si>
  <si>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</si>
  <si>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</si>
  <si>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</si>
  <si>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</si>
  <si>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</si>
  <si>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</si>
  <si>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</si>
  <si>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</si>
  <si>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</si>
  <si>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</si>
  <si>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</si>
  <si>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</si>
  <si>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</si>
  <si>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</si>
  <si>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</si>
  <si>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</si>
  <si>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</si>
  <si>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</si>
  <si>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</si>
  <si>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</si>
  <si>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</si>
  <si>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</si>
  <si>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</si>
  <si>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</si>
  <si>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</si>
  <si>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</si>
  <si>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</si>
  <si>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</si>
  <si>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</si>
  <si>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</si>
  <si>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</si>
  <si>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</si>
  <si>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</si>
  <si>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</si>
  <si>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</si>
  <si>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</si>
  <si>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</si>
  <si>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</si>
  <si>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</si>
  <si>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</si>
  <si>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</si>
  <si>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</si>
  <si>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</si>
  <si>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</si>
  <si>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</si>
  <si>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</si>
  <si>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</si>
  <si>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</si>
  <si>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</si>
  <si>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</si>
  <si>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</si>
  <si>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</si>
  <si>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</si>
  <si>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</si>
  <si>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</si>
  <si>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</si>
  <si>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</si>
  <si>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</si>
  <si>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</si>
  <si>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</si>
  <si>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</si>
  <si>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</si>
  <si>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</si>
  <si>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</si>
  <si>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</si>
  <si>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</si>
  <si>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</si>
  <si>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</si>
  <si>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</si>
  <si>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</si>
  <si>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</si>
  <si>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</si>
  <si>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</si>
  <si>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</si>
  <si>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</si>
  <si>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</si>
  <si>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</si>
  <si>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</si>
  <si>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</si>
  <si>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</si>
  <si>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</si>
  <si>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</si>
  <si>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</si>
  <si>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</si>
  <si>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</si>
  <si>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</si>
  <si>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</si>
  <si>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</si>
  <si>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</si>
  <si>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</si>
  <si>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</si>
  <si>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</si>
  <si>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</si>
  <si>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</si>
  <si>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</si>
  <si>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</si>
  <si>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</si>
  <si>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</si>
  <si>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</si>
  <si>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</si>
  <si>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</si>
  <si>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</si>
  <si>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</si>
  <si>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</si>
  <si>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</si>
  <si>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</si>
  <si>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</si>
  <si>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</si>
  <si>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</si>
  <si>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</si>
  <si>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</si>
  <si>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</si>
  <si>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</si>
  <si>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</si>
  <si>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</si>
  <si>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</si>
  <si>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</si>
  <si>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</si>
  <si>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</si>
  <si>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</si>
  <si>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</si>
  <si>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</si>
  <si>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</si>
  <si>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</si>
  <si>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</si>
  <si>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</si>
  <si>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</si>
  <si>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</si>
  <si>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</si>
  <si>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</si>
  <si>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</si>
  <si>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</si>
  <si>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</si>
  <si>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</si>
  <si>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</si>
  <si>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</si>
  <si>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</si>
  <si>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</si>
  <si>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</si>
  <si>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</si>
  <si>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</si>
  <si>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</si>
  <si>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</si>
  <si>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</si>
  <si>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</si>
  <si>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</si>
  <si>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</si>
  <si>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</si>
  <si>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</si>
  <si>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</si>
  <si>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</si>
  <si>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</si>
  <si>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</si>
  <si>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</si>
  <si>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</si>
  <si>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</si>
  <si>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</si>
  <si>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</si>
  <si>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</si>
  <si>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</si>
  <si>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</si>
  <si>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</si>
  <si>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</si>
  <si>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</si>
  <si>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</si>
  <si>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</si>
  <si>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</si>
  <si>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</si>
  <si>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</si>
  <si>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</si>
  <si>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</si>
  <si>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</si>
  <si>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</si>
  <si>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</si>
  <si>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</si>
  <si>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</si>
  <si>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</si>
  <si>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</si>
  <si>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</si>
  <si>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</si>
  <si>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</si>
  <si>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</si>
  <si>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</si>
  <si>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</si>
  <si>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</si>
  <si>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</si>
  <si>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</si>
  <si>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</si>
  <si>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</si>
  <si>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</si>
  <si>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</si>
  <si>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</si>
  <si>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</si>
  <si>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</si>
  <si>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</si>
  <si>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</si>
  <si>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</si>
  <si>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</si>
  <si>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</si>
  <si>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</si>
  <si>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</si>
  <si>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</si>
  <si>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</si>
  <si>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</si>
  <si>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</si>
  <si>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</si>
  <si>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</si>
  <si>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</si>
  <si>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</si>
  <si>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</si>
  <si>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</si>
  <si>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</si>
  <si>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</si>
  <si>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</si>
  <si>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</si>
  <si>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</si>
  <si>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</si>
  <si>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</si>
  <si>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</si>
  <si>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</si>
  <si>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</si>
  <si>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</si>
  <si>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</si>
  <si>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</si>
  <si>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</si>
  <si>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</si>
  <si>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</si>
  <si>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</si>
  <si>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</si>
  <si>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</si>
  <si>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</si>
  <si>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</si>
  <si>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</si>
  <si>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</si>
  <si>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</si>
  <si>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</si>
  <si>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</si>
  <si>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</si>
  <si>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</si>
  <si>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</si>
  <si>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</si>
  <si>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</si>
  <si>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</si>
  <si>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</si>
  <si>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</si>
  <si>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</si>
  <si>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</si>
  <si>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</si>
  <si>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</si>
  <si>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</si>
  <si>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</si>
  <si>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</si>
  <si>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</si>
  <si>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</si>
  <si>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</si>
  <si>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</si>
  <si>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</si>
  <si>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</si>
  <si>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</si>
  <si>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</si>
  <si>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</si>
  <si>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</si>
  <si>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</si>
  <si>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</si>
  <si>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</si>
  <si>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</si>
  <si>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</si>
  <si>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</si>
  <si>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</si>
  <si>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</si>
  <si>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</si>
  <si>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</si>
  <si>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</si>
  <si>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</si>
  <si>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</si>
  <si>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</si>
  <si>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</si>
  <si>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</si>
  <si>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</si>
  <si>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</si>
  <si>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</si>
  <si>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</si>
  <si>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</si>
  <si>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</si>
  <si>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</si>
  <si>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</si>
  <si>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</si>
  <si>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</si>
  <si>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</si>
  <si>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</si>
  <si>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</si>
  <si>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</si>
  <si>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</si>
  <si>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</si>
  <si>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</si>
  <si>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</si>
  <si>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</si>
  <si>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</si>
  <si>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</si>
  <si>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</si>
  <si>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</si>
  <si>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</si>
  <si>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</si>
  <si>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</si>
  <si>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</si>
  <si>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</si>
  <si>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</si>
  <si>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</si>
  <si>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</si>
  <si>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</si>
  <si>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</si>
  <si>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</si>
  <si>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</si>
  <si>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</si>
  <si>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</si>
  <si>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</si>
  <si>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</si>
  <si>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</si>
  <si>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</si>
  <si>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</si>
  <si>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</si>
  <si>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</si>
  <si>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</si>
  <si>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</si>
  <si>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</si>
  <si>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</si>
  <si>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</si>
  <si>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</si>
  <si>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</si>
  <si>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</si>
  <si>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</si>
  <si>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</si>
  <si>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</si>
  <si>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</si>
  <si>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</si>
  <si>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</si>
  <si>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</si>
  <si>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</si>
  <si>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</si>
  <si>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</si>
  <si>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</si>
  <si>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</si>
  <si>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</si>
  <si>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</si>
  <si>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</si>
  <si>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</si>
  <si>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</si>
  <si>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</si>
  <si>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</si>
  <si>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</si>
  <si>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</si>
  <si>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</si>
  <si>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</si>
  <si>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</si>
  <si>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</si>
  <si>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</si>
  <si>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</si>
  <si>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</si>
  <si>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</si>
  <si>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</si>
  <si>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</si>
  <si>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</si>
  <si>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</si>
  <si>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</si>
  <si>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</si>
  <si>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</si>
  <si>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</si>
  <si>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</si>
  <si>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</si>
  <si>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</si>
  <si>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</si>
  <si>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</si>
  <si>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</si>
  <si>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</si>
  <si>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</si>
  <si>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</si>
  <si>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</si>
  <si>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</si>
  <si>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</si>
  <si>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</si>
  <si>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</si>
  <si>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</si>
  <si>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</si>
  <si>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</si>
  <si>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</si>
  <si>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</si>
  <si>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</si>
  <si>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</si>
  <si>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</si>
  <si>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</si>
  <si>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</si>
  <si>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</si>
  <si>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</si>
  <si>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</si>
  <si>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</si>
  <si>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</si>
  <si>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</si>
  <si>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</si>
  <si>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</si>
  <si>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</si>
  <si>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</si>
  <si>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</si>
  <si>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</si>
  <si>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</si>
  <si>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</si>
  <si>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</si>
  <si>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</si>
  <si>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</si>
  <si>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</si>
  <si>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</si>
  <si>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</si>
  <si>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</si>
  <si>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</si>
  <si>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</si>
  <si>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</si>
  <si>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</si>
  <si>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</si>
  <si>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</si>
  <si>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</si>
  <si>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</si>
  <si>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</si>
  <si>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</si>
  <si>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</si>
  <si>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</si>
  <si>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</si>
  <si>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</si>
  <si>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</si>
  <si>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</si>
  <si>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</si>
  <si>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</si>
  <si>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</si>
  <si>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</si>
  <si>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</si>
  <si>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</si>
  <si>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</si>
  <si>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</si>
  <si>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</si>
  <si>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</si>
  <si>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</si>
  <si>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</si>
  <si>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</si>
  <si>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</si>
  <si>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</si>
  <si>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</si>
  <si>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</si>
  <si>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</si>
  <si>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</si>
  <si>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</si>
  <si>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</si>
  <si>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</si>
  <si>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</si>
  <si>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</si>
  <si>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</si>
  <si>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</si>
  <si>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</si>
  <si>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</si>
  <si>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</si>
  <si>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</si>
  <si>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</si>
  <si>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</si>
  <si>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</si>
  <si>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</si>
  <si>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</si>
  <si>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</si>
  <si>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</si>
  <si>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</si>
  <si>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</si>
  <si>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</si>
  <si>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</si>
  <si>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</si>
  <si>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</si>
  <si>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</si>
  <si>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</si>
  <si>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</si>
  <si>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</si>
  <si>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</si>
  <si>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</si>
  <si>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</si>
  <si>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</si>
  <si>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</si>
  <si>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</si>
  <si>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</si>
  <si>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</si>
  <si>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</si>
  <si>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</si>
  <si>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</si>
  <si>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</si>
  <si>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</si>
  <si>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</si>
  <si>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</si>
  <si>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</si>
  <si>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</si>
  <si>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</si>
  <si>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</si>
  <si>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</si>
  <si>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</si>
  <si>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</si>
  <si>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</si>
  <si>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</si>
  <si>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</si>
  <si>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</si>
  <si>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</si>
  <si>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</si>
  <si>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</si>
  <si>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</si>
  <si>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</si>
  <si>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</si>
  <si>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</si>
  <si>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</si>
  <si>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</si>
  <si>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</si>
  <si>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</si>
  <si>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</si>
  <si>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</si>
  <si>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</si>
  <si>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</si>
  <si>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</si>
  <si>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</si>
  <si>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</si>
  <si>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</si>
  <si>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</si>
  <si>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</si>
  <si>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</si>
  <si>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</si>
  <si>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</si>
  <si>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</si>
  <si>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</si>
  <si>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</si>
  <si>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</si>
  <si>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</si>
  <si>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</si>
  <si>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</si>
  <si>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</si>
  <si>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</si>
  <si>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</si>
  <si>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</si>
  <si>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</si>
  <si>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</si>
  <si>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</si>
  <si>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</si>
  <si>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</si>
  <si>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</si>
  <si>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</si>
  <si>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</si>
  <si>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</si>
  <si>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</si>
  <si>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</si>
  <si>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</si>
  <si>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</si>
  <si>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</si>
  <si>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</si>
  <si>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</si>
  <si>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</si>
  <si>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</si>
  <si>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</si>
  <si>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</si>
  <si>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</si>
  <si>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</si>
  <si>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</si>
  <si>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</si>
  <si>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</si>
  <si>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</si>
  <si>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</si>
  <si>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</si>
  <si>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</si>
  <si>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</si>
  <si>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</si>
  <si>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</si>
  <si>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</si>
  <si>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</si>
  <si>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</si>
  <si>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</si>
  <si>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</si>
  <si>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</si>
  <si>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</si>
  <si>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</si>
  <si>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</si>
  <si>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</si>
  <si>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</si>
  <si>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</si>
  <si>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</si>
  <si>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</si>
  <si>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</si>
  <si>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</si>
  <si>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</si>
  <si>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</si>
  <si>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</si>
  <si>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</si>
  <si>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</si>
  <si>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</si>
  <si>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</si>
  <si>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</si>
  <si>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</si>
  <si>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</si>
  <si>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</si>
  <si>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</si>
  <si>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</si>
  <si>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</si>
  <si>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</si>
  <si>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</si>
  <si>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</si>
  <si>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</si>
  <si>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</si>
  <si>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</si>
  <si>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</si>
  <si>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</si>
  <si>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</si>
  <si>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</si>
  <si>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</si>
  <si>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</si>
  <si>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</si>
  <si>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</si>
  <si>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</si>
  <si>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</si>
  <si>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</si>
  <si>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</si>
  <si>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</si>
  <si>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</si>
  <si>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</si>
  <si>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</si>
  <si>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</si>
  <si>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</si>
  <si>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</si>
  <si>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</si>
  <si>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</si>
  <si>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</si>
  <si>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</si>
  <si>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</si>
  <si>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</si>
  <si>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</si>
  <si>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</si>
  <si>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</si>
  <si>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</si>
  <si>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</si>
  <si>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</si>
  <si>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</si>
  <si>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</si>
  <si>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</si>
  <si>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</si>
  <si>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</si>
  <si>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</si>
  <si>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</si>
  <si>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</si>
  <si>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</si>
  <si>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</si>
  <si>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</si>
  <si>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</si>
  <si>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</si>
  <si>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</si>
  <si>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</si>
  <si>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</si>
  <si>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</si>
  <si>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</si>
  <si>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</si>
  <si>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</si>
  <si>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</si>
  <si>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</si>
  <si>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</si>
  <si>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</si>
  <si>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</si>
  <si>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</si>
  <si>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</si>
  <si>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</si>
  <si>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</si>
  <si>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</si>
  <si>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</si>
  <si>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</si>
  <si>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</si>
  <si>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</si>
  <si>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</si>
  <si>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</si>
  <si>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</si>
  <si>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</si>
  <si>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</si>
  <si>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</si>
  <si>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</si>
  <si>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</si>
  <si>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</si>
  <si>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</si>
  <si>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</si>
  <si>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</si>
  <si>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</si>
  <si>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</si>
  <si>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</si>
  <si>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</si>
  <si>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</si>
  <si>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</si>
  <si>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</si>
  <si>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</si>
  <si>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</si>
  <si>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</si>
  <si>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</si>
  <si>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</si>
  <si>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</si>
  <si>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</si>
  <si>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</si>
  <si>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</si>
  <si>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</si>
  <si>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</si>
  <si>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</si>
  <si>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</si>
  <si>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</si>
  <si>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</si>
  <si>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</si>
  <si>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</si>
  <si>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</si>
  <si>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</si>
  <si>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</si>
  <si>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</si>
  <si>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</si>
  <si>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</si>
  <si>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</si>
  <si>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</si>
  <si>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</si>
  <si>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</si>
  <si>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</si>
  <si>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</si>
  <si>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</si>
  <si>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</si>
  <si>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</si>
  <si>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</si>
  <si>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</si>
  <si>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</si>
  <si>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</si>
  <si>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</si>
  <si>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</si>
  <si>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</si>
  <si>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</si>
  <si>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</si>
  <si>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</si>
  <si>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</si>
  <si>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</si>
  <si>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</si>
  <si>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</si>
  <si>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</si>
  <si>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</si>
  <si>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</si>
  <si>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</si>
  <si>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</si>
  <si>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</si>
  <si>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</si>
  <si>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</si>
  <si>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</si>
  <si>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</si>
  <si>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</si>
  <si>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</si>
  <si>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</si>
  <si>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</si>
  <si>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</si>
  <si>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</si>
  <si>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</si>
  <si>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</si>
  <si>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</si>
  <si>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</si>
  <si>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</si>
  <si>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</si>
  <si>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</si>
  <si>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</si>
  <si>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</si>
  <si>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</si>
  <si>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</si>
  <si>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</si>
  <si>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</si>
  <si>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</si>
  <si>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</si>
  <si>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</si>
  <si>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</si>
  <si>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</si>
  <si>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</si>
  <si>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</si>
  <si>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</si>
  <si>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</si>
  <si>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</si>
  <si>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</si>
  <si>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</si>
  <si>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</si>
  <si>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</si>
  <si>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</si>
  <si>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</si>
  <si>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</si>
  <si>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</si>
  <si>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</si>
  <si>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</si>
  <si>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</si>
  <si>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</si>
  <si>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</si>
  <si>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</si>
  <si>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</si>
  <si>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</si>
  <si>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</si>
  <si>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</si>
  <si>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</si>
  <si>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</si>
  <si>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</si>
  <si>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</si>
  <si>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</si>
  <si>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</si>
  <si>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</si>
  <si>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</si>
  <si>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</si>
  <si>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</si>
  <si>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</si>
  <si>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</si>
  <si>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</si>
  <si>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</si>
  <si>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</si>
  <si>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</si>
  <si>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</si>
  <si>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</si>
  <si>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</si>
  <si>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</si>
  <si>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</si>
  <si>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</si>
  <si>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</si>
  <si>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</si>
  <si>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</si>
  <si>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</si>
  <si>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</si>
  <si>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</si>
  <si>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</si>
  <si>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</si>
  <si>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</si>
  <si>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</si>
  <si>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</si>
  <si>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</si>
  <si>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</si>
  <si>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</si>
  <si>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</si>
  <si>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</si>
  <si>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</si>
  <si>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</si>
  <si>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</si>
  <si>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</si>
  <si>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</si>
  <si>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</si>
  <si>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</si>
  <si>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</si>
  <si>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</si>
  <si>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</si>
  <si>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</si>
  <si>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</si>
  <si>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</si>
  <si>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</si>
  <si>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</si>
  <si>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</si>
  <si>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</si>
  <si>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</si>
  <si>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</si>
  <si>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</si>
  <si>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</si>
  <si>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</si>
  <si>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</si>
  <si>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</si>
  <si>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</si>
  <si>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</si>
  <si>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</si>
  <si>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</si>
  <si>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</si>
  <si>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</si>
  <si>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</si>
  <si>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</si>
  <si>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</si>
  <si>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</si>
  <si>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</si>
  <si>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</si>
  <si>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</si>
  <si>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</si>
  <si>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</si>
  <si>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</si>
  <si>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</si>
  <si>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</si>
  <si>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</si>
  <si>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</si>
  <si>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</si>
  <si>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</si>
  <si>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</si>
  <si>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</si>
  <si>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</si>
  <si>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</si>
  <si>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</si>
  <si>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</si>
  <si>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</si>
  <si>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</si>
  <si>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</si>
  <si>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</si>
  <si>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</si>
  <si>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</si>
  <si>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</si>
  <si>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</si>
  <si>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</si>
  <si>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</si>
  <si>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</si>
  <si>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</si>
  <si>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</si>
  <si>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</si>
  <si>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</si>
  <si>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</si>
  <si>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</si>
  <si>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</si>
  <si>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</si>
  <si>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</si>
  <si>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</si>
  <si>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</si>
  <si>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</si>
  <si>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</si>
  <si>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</si>
  <si>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</si>
  <si>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</si>
  <si>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</si>
  <si>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</si>
  <si>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</si>
  <si>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</si>
  <si>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</si>
  <si>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</si>
  <si>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</si>
  <si>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</si>
  <si>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</si>
  <si>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</si>
  <si>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</si>
  <si>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</si>
  <si>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</si>
  <si>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</si>
  <si>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</si>
  <si>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</si>
  <si>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</si>
  <si>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</si>
  <si>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</si>
  <si>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</si>
  <si>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</si>
  <si>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</si>
  <si>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</si>
  <si>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</si>
  <si>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</si>
  <si>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</si>
  <si>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</si>
  <si>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</si>
  <si>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</si>
  <si>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</si>
  <si>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</si>
  <si>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</si>
  <si>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</si>
  <si>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</si>
  <si>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</si>
  <si>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</si>
  <si>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</si>
  <si>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</si>
  <si>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</si>
  <si>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</si>
  <si>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</si>
  <si>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</si>
  <si>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</si>
  <si>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</si>
  <si>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</si>
  <si>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</si>
  <si>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</si>
  <si>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</si>
  <si>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</si>
  <si>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</si>
  <si>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</si>
  <si>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</si>
  <si>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</si>
  <si>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</si>
  <si>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</si>
  <si>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</si>
  <si>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</si>
  <si>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</si>
  <si>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</si>
  <si>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</si>
  <si>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</si>
  <si>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</si>
  <si>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</si>
  <si>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</si>
  <si>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</si>
  <si>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</si>
  <si>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</si>
  <si>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</si>
  <si>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</si>
  <si>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</si>
  <si>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</si>
  <si>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</si>
  <si>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</si>
  <si>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</si>
  <si>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</si>
  <si>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</si>
  <si>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</si>
  <si>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</si>
  <si>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</si>
  <si>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</si>
  <si>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</si>
  <si>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</si>
  <si>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</si>
  <si>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</si>
  <si>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</si>
  <si>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</si>
  <si>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</si>
  <si>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</si>
  <si>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</si>
  <si>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</si>
  <si>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</si>
  <si>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</si>
  <si>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</si>
  <si>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</si>
  <si>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</si>
  <si>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</si>
  <si>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</si>
  <si>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</si>
  <si>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</si>
  <si>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</si>
  <si>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</si>
  <si>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</si>
  <si>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</si>
  <si>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</si>
  <si>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</si>
  <si>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</si>
  <si>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</si>
  <si>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</si>
  <si>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</si>
  <si>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</si>
  <si>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</si>
  <si>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</si>
  <si>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</si>
  <si>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</si>
  <si>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</si>
  <si>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</si>
  <si>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</si>
  <si>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</si>
  <si>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</si>
  <si>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</si>
  <si>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</si>
  <si>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</si>
  <si>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</si>
  <si>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</si>
  <si>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</si>
  <si>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</si>
  <si>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</si>
  <si>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</si>
  <si>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</si>
  <si>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</si>
  <si>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</si>
  <si>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</si>
  <si>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</si>
  <si>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</si>
  <si>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</si>
  <si>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</si>
  <si>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</si>
  <si>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</si>
  <si>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</si>
  <si>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</si>
  <si>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</si>
  <si>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</si>
  <si>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</si>
  <si>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</si>
  <si>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</si>
  <si>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</si>
  <si>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</si>
  <si>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</si>
  <si>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</si>
  <si>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</si>
  <si>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</si>
  <si>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</si>
  <si>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</si>
  <si>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</si>
  <si>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</si>
  <si>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</si>
  <si>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</si>
  <si>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</si>
  <si>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</si>
  <si>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</si>
  <si>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</si>
  <si>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</si>
  <si>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</si>
  <si>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</si>
  <si>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</si>
  <si>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</si>
  <si>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</si>
  <si>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</si>
  <si>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</si>
  <si>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</si>
  <si>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</si>
  <si>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</si>
  <si>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</si>
  <si>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</si>
  <si>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</si>
  <si>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</si>
  <si>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</si>
  <si>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</si>
  <si>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</si>
  <si>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</si>
  <si>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</si>
  <si>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</si>
  <si>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</si>
  <si>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</si>
  <si>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</si>
  <si>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</si>
  <si>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</si>
  <si>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</si>
  <si>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</si>
  <si>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</si>
  <si>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</si>
  <si>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</si>
  <si>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</si>
  <si>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</si>
  <si>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</si>
  <si>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</si>
  <si>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</si>
  <si>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</si>
  <si>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</si>
  <si>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</si>
  <si>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</si>
  <si>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</si>
  <si>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</si>
  <si>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</si>
  <si>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</si>
  <si>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</si>
  <si>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</si>
  <si>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</si>
  <si>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</si>
  <si>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</si>
  <si>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</si>
  <si>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</si>
  <si>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</si>
  <si>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</si>
  <si>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</si>
  <si>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</si>
  <si>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</si>
  <si>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</si>
  <si>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</si>
  <si>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</si>
  <si>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</si>
  <si>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</si>
  <si>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</si>
  <si>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</si>
  <si>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</si>
  <si>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</si>
  <si>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</si>
  <si>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</si>
  <si>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</si>
  <si>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</si>
  <si>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</si>
  <si>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</si>
  <si>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</si>
  <si>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</si>
  <si>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</si>
  <si>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</si>
  <si>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</si>
  <si>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</si>
  <si>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</si>
  <si>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</si>
  <si>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</si>
  <si>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</si>
  <si>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</si>
  <si>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</si>
  <si>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</si>
  <si>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</si>
  <si>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</si>
  <si>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</si>
  <si>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</si>
  <si>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</si>
  <si>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</si>
  <si>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</si>
  <si>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</si>
  <si>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</si>
  <si>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</si>
  <si>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</si>
  <si>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</si>
  <si>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</si>
  <si>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</si>
  <si>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</si>
  <si>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</si>
  <si>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</si>
  <si>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</si>
  <si>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</si>
  <si>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</si>
  <si>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</si>
  <si>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</si>
  <si>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</si>
  <si>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</si>
  <si>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</si>
  <si>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</si>
  <si>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</si>
  <si>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</si>
  <si>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</si>
  <si>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</si>
  <si>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</si>
  <si>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</si>
  <si>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</si>
  <si>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</si>
  <si>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</si>
  <si>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</si>
  <si>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</si>
  <si>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</si>
  <si>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</si>
  <si>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</si>
  <si>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</si>
  <si>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</si>
  <si>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</si>
  <si>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</si>
  <si>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</si>
  <si>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</si>
  <si>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</si>
  <si>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</si>
  <si>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</si>
  <si>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</si>
  <si>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</si>
  <si>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</si>
  <si>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</si>
  <si>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</si>
  <si>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</si>
  <si>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</si>
  <si>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</si>
  <si>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</si>
  <si>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</si>
  <si>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</si>
  <si>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</si>
  <si>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</si>
  <si>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</si>
  <si>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</si>
  <si>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</si>
  <si>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</si>
  <si>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</si>
  <si>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</si>
  <si>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</si>
  <si>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</si>
  <si>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</si>
  <si>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</si>
  <si>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</si>
  <si>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</si>
  <si>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</si>
  <si>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</si>
  <si>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</si>
  <si>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</si>
  <si>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</si>
  <si>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</si>
  <si>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</si>
  <si>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</si>
  <si>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</si>
  <si>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</si>
  <si>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</si>
  <si>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</si>
  <si>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</si>
  <si>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</si>
  <si>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</si>
  <si>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</si>
  <si>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</si>
  <si>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</si>
  <si>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</si>
  <si>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</si>
  <si>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</si>
  <si>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</si>
  <si>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</si>
  <si>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</si>
  <si>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</si>
  <si>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</si>
  <si>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</si>
  <si>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</si>
  <si>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</si>
  <si>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</si>
  <si>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</si>
  <si>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</si>
  <si>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</si>
  <si>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</si>
  <si>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</si>
  <si>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</si>
  <si>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</si>
  <si>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</si>
  <si>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</si>
  <si>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</si>
  <si>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</si>
  <si>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</si>
  <si>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</si>
  <si>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</si>
  <si>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</si>
  <si>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</si>
  <si>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</si>
  <si>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</si>
  <si>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</si>
  <si>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</si>
  <si>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</si>
  <si>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</si>
  <si>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</si>
  <si>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</si>
  <si>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</si>
  <si>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</si>
  <si>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</si>
  <si>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</si>
  <si>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</si>
  <si>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</si>
  <si>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</si>
  <si>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</si>
  <si>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</si>
  <si>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</si>
  <si>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</si>
  <si>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</si>
  <si>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</si>
  <si>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</si>
  <si>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</si>
  <si>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</si>
  <si>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</si>
  <si>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</si>
  <si>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</si>
  <si>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</si>
  <si>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</si>
  <si>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</si>
  <si>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</si>
  <si>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</si>
  <si>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</si>
  <si>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</si>
  <si>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</si>
  <si>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</si>
  <si>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</si>
  <si>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</si>
  <si>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</si>
  <si>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</si>
  <si>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</si>
  <si>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</si>
  <si>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</si>
  <si>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</si>
  <si>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</si>
  <si>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</si>
  <si>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</si>
  <si>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</si>
  <si>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</si>
  <si>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</si>
  <si>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</si>
  <si>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</si>
  <si>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</si>
  <si>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</si>
  <si>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</si>
  <si>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</si>
  <si>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</si>
  <si>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</si>
  <si>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</si>
  <si>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</si>
  <si>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</si>
  <si>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</si>
  <si>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</si>
  <si>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</si>
  <si>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</si>
  <si>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</si>
  <si>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</si>
  <si>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</si>
  <si>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</si>
  <si>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</si>
  <si>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</si>
  <si>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</si>
  <si>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</si>
  <si>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</si>
  <si>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</si>
  <si>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</si>
  <si>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</si>
  <si>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</si>
  <si>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</si>
  <si>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</si>
  <si>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</si>
  <si>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</si>
  <si>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</si>
  <si>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</si>
  <si>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</si>
  <si>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</si>
  <si>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</si>
  <si>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</si>
  <si>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</si>
  <si>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</si>
  <si>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</si>
  <si>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</si>
  <si>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</si>
  <si>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</si>
  <si>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</si>
  <si>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</si>
  <si>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</si>
  <si>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</si>
  <si>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</si>
  <si>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</si>
  <si>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</si>
  <si>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</si>
  <si>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</si>
  <si>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</si>
  <si>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</si>
  <si>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</si>
  <si>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</si>
  <si>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</si>
  <si>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</si>
  <si>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</si>
  <si>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</si>
  <si>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</si>
  <si>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</si>
  <si>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</si>
  <si>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</si>
  <si>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</si>
  <si>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</si>
  <si>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</si>
  <si>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</si>
  <si>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</si>
  <si>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</si>
  <si>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</si>
  <si>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</si>
  <si>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</si>
  <si>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</si>
  <si>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</si>
  <si>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</si>
  <si>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</si>
  <si>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</si>
  <si>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</si>
  <si>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</si>
  <si>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</si>
  <si>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</si>
  <si>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</si>
  <si>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</si>
  <si>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</si>
  <si>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</si>
  <si>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</si>
  <si>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</si>
  <si>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</si>
  <si>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</si>
  <si>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</si>
  <si>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</si>
  <si>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</si>
  <si>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</si>
  <si>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</si>
  <si>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</si>
  <si>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</si>
  <si>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</si>
  <si>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</si>
  <si>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</si>
  <si>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</si>
  <si>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</si>
  <si>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</si>
  <si>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</si>
  <si>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</si>
  <si>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</si>
  <si>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</si>
  <si>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</si>
  <si>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</si>
  <si>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</si>
  <si>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</si>
  <si>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</si>
  <si>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</si>
  <si>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</si>
  <si>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</si>
  <si>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</si>
  <si>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</si>
  <si>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</si>
  <si>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</si>
  <si>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</si>
  <si>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</si>
  <si>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</si>
  <si>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</si>
  <si>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</si>
  <si>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</si>
  <si>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</si>
  <si>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</si>
  <si>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</si>
  <si>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</si>
  <si>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</si>
  <si>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</si>
  <si>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</si>
  <si>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</si>
  <si>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</si>
  <si>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</si>
  <si>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</si>
  <si>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</si>
  <si>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</si>
  <si>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</si>
  <si>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</si>
  <si>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</si>
  <si>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</si>
  <si>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</si>
  <si>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</si>
  <si>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</si>
  <si>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</si>
  <si>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</si>
  <si>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</si>
  <si>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</si>
  <si>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</si>
  <si>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</si>
  <si>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</si>
  <si>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</si>
  <si>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</si>
  <si>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</si>
  <si>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</si>
  <si>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</si>
  <si>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</si>
  <si>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</si>
  <si>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</si>
  <si>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</si>
  <si>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</si>
  <si>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</si>
  <si>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</si>
  <si>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</si>
  <si>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</si>
  <si>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</si>
  <si>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</si>
  <si>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</si>
  <si>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</si>
  <si>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</si>
  <si>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</si>
  <si>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</si>
  <si>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</si>
  <si>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</si>
  <si>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</si>
  <si>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</si>
  <si>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</si>
  <si>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</si>
  <si>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</si>
  <si>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</si>
  <si>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</si>
  <si>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</si>
  <si>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</si>
  <si>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</si>
  <si>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</si>
  <si>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</si>
  <si>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</si>
  <si>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</si>
  <si>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</si>
  <si>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</si>
  <si>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</si>
  <si>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</si>
  <si>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</si>
  <si>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</si>
  <si>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</si>
  <si>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</si>
  <si>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</si>
  <si>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</si>
  <si>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</si>
  <si>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</si>
  <si>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</si>
  <si>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</si>
  <si>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</si>
  <si>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</si>
  <si>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</si>
  <si>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</si>
  <si>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</si>
  <si>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</si>
  <si>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</si>
  <si>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</si>
  <si>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</si>
  <si>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</si>
  <si>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</si>
  <si>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</si>
  <si>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</si>
  <si>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</si>
  <si>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</si>
  <si>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</si>
  <si>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</si>
  <si>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</si>
  <si>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</si>
  <si>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</si>
  <si>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</si>
  <si>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</si>
  <si>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</si>
  <si>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</si>
  <si>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</si>
  <si>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</si>
  <si>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</si>
  <si>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</si>
  <si>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</si>
  <si>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</si>
  <si>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</si>
  <si>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</si>
  <si>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</si>
  <si>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</si>
  <si>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</si>
  <si>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</si>
  <si>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</si>
  <si>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</si>
  <si>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</si>
  <si>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</si>
  <si>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</si>
  <si>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</si>
  <si>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</si>
  <si>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</si>
  <si>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</si>
  <si>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</si>
  <si>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</si>
  <si>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</si>
  <si>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</si>
  <si>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</si>
  <si>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</si>
  <si>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</si>
  <si>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</si>
  <si>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</si>
  <si>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</si>
  <si>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</si>
  <si>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</si>
  <si>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</si>
  <si>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</si>
  <si>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</si>
  <si>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</si>
  <si>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</si>
  <si>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</si>
  <si>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</si>
  <si>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</si>
  <si>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</si>
  <si>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</si>
  <si>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</si>
  <si>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</si>
  <si>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</si>
  <si>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</si>
  <si>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</si>
  <si>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</si>
  <si>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</si>
  <si>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</si>
  <si>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</si>
  <si>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</si>
  <si>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</si>
  <si>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</si>
  <si>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</si>
  <si>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</si>
  <si>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</si>
  <si>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</si>
  <si>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</si>
  <si>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</si>
  <si>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</si>
  <si>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</si>
  <si>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</si>
  <si>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</si>
  <si>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</si>
  <si>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</si>
  <si>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</si>
  <si>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</si>
  <si>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</si>
  <si>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</si>
  <si>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</si>
  <si>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</si>
  <si>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</si>
  <si>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</si>
  <si>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</si>
  <si>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</si>
  <si>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</si>
  <si>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</si>
  <si>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</si>
  <si>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</si>
  <si>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</si>
  <si>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</si>
  <si>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</si>
  <si>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</si>
  <si>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</si>
  <si>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</si>
  <si>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</si>
  <si>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</si>
  <si>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</si>
  <si>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</si>
  <si>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</si>
  <si>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</si>
  <si>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</si>
  <si>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</si>
  <si>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</si>
  <si>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</si>
  <si>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</si>
  <si>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</si>
  <si>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</si>
  <si>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</si>
  <si>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</si>
  <si>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</si>
  <si>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</si>
  <si>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</si>
  <si>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</si>
  <si>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</si>
  <si>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</si>
  <si>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</si>
  <si>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</si>
  <si>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</si>
  <si>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</si>
  <si>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</si>
  <si>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</si>
  <si>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</si>
  <si>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</si>
  <si>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</si>
  <si>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</si>
  <si>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</si>
  <si>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</si>
  <si>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</si>
  <si>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</si>
  <si>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</si>
  <si>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</si>
  <si>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</si>
  <si>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</si>
  <si>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</si>
  <si>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</si>
  <si>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</si>
  <si>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</si>
  <si>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</si>
  <si>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</si>
  <si>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</si>
  <si>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</si>
  <si>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</si>
  <si>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</si>
  <si>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</si>
  <si>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</si>
  <si>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</si>
  <si>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</si>
  <si>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</si>
  <si>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</si>
  <si>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</si>
  <si>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</si>
  <si>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</si>
  <si>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</si>
  <si>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</si>
  <si>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</si>
  <si>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</si>
  <si>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</si>
  <si>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</si>
  <si>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</si>
  <si>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</si>
  <si>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</si>
  <si>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</si>
  <si>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</si>
  <si>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</si>
  <si>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</si>
  <si>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</si>
  <si>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</si>
  <si>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</si>
  <si>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</si>
  <si>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</si>
  <si>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</si>
  <si>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</si>
  <si>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</si>
  <si>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</si>
  <si>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</si>
  <si>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</si>
  <si>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</si>
  <si>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</si>
  <si>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</si>
  <si>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</si>
  <si>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</si>
  <si>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</si>
  <si>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</si>
  <si>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</si>
  <si>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</si>
  <si>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</si>
  <si>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</si>
  <si>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</si>
  <si>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</si>
  <si>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</si>
  <si>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</si>
  <si>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</si>
  <si>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</si>
  <si>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</si>
  <si>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</si>
  <si>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</si>
  <si>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</si>
  <si>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</si>
  <si>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</si>
  <si>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</si>
  <si>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</si>
  <si>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</si>
  <si>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</si>
  <si>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</si>
  <si>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</si>
  <si>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</si>
  <si>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</si>
  <si>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</si>
  <si>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</si>
  <si>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</si>
  <si>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</si>
  <si>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</si>
  <si>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</si>
  <si>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</si>
  <si>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</si>
  <si>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</si>
  <si>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</si>
  <si>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</si>
  <si>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</si>
  <si>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</si>
  <si>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</si>
  <si>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</si>
  <si>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</si>
  <si>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</si>
  <si>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</si>
  <si>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</si>
  <si>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</si>
  <si>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</si>
  <si>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</si>
  <si>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</si>
  <si>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</si>
  <si>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</si>
  <si>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</si>
  <si>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</si>
  <si>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</si>
  <si>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</si>
  <si>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</si>
  <si>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</si>
  <si>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</si>
  <si>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</si>
  <si>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</si>
  <si>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</si>
  <si>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</si>
  <si>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</si>
  <si>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</si>
  <si>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</si>
  <si>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</si>
  <si>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</si>
  <si>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</si>
  <si>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</si>
  <si>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</si>
  <si>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</si>
  <si>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</si>
  <si>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</si>
  <si>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</si>
  <si>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</si>
  <si>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</si>
  <si>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</si>
  <si>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</si>
  <si>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</si>
  <si>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</si>
  <si>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</si>
  <si>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</si>
  <si>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</si>
  <si>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</si>
  <si>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</si>
  <si>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</si>
  <si>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</si>
  <si>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</si>
  <si>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</si>
  <si>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</si>
  <si>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</si>
  <si>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</si>
  <si>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</si>
  <si>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</si>
  <si>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</si>
  <si>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</si>
  <si>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</si>
  <si>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</si>
  <si>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</si>
  <si>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</si>
  <si>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</si>
  <si>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</si>
  <si>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</si>
  <si>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</si>
  <si>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</si>
  <si>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</si>
  <si>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</si>
  <si>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</si>
  <si>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</si>
  <si>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</si>
  <si>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</si>
  <si>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</si>
  <si>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</si>
  <si>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</si>
  <si>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</si>
  <si>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</si>
  <si>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</si>
  <si>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</si>
  <si>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</si>
  <si>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</si>
  <si>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</si>
  <si>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</si>
  <si>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</si>
  <si>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</si>
  <si>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</si>
  <si>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</si>
  <si>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</si>
  <si>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</si>
  <si>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</si>
  <si>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</si>
  <si>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</si>
  <si>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</si>
  <si>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</si>
  <si>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</si>
  <si>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</si>
  <si>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</si>
  <si>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</si>
  <si>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</si>
  <si>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</si>
  <si>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</si>
  <si>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</si>
  <si>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</si>
  <si>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</si>
  <si>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</si>
  <si>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</si>
  <si>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</si>
  <si>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</si>
  <si>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</si>
  <si>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</si>
  <si>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</si>
  <si>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</si>
  <si>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</si>
  <si>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</si>
  <si>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</si>
  <si>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</si>
  <si>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</si>
  <si>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</si>
  <si>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</si>
  <si>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</si>
  <si>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</si>
  <si>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</si>
  <si>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</si>
  <si>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</si>
  <si>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</si>
  <si>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</si>
  <si>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</si>
  <si>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</si>
  <si>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</si>
  <si>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</si>
  <si>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</si>
  <si>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</si>
  <si>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</si>
  <si>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</si>
  <si>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</si>
  <si>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</si>
  <si>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</si>
  <si>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</si>
  <si>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</si>
  <si>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</si>
  <si>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</si>
  <si>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</si>
  <si>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</si>
  <si>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</si>
  <si>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</si>
  <si>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</si>
  <si>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</si>
  <si>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</si>
  <si>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</si>
  <si>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</si>
  <si>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</si>
  <si>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</si>
  <si>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</si>
  <si>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</si>
  <si>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</si>
  <si>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</si>
  <si>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</si>
  <si>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</si>
  <si>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</si>
  <si>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</si>
  <si>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</si>
  <si>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</si>
  <si>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</si>
  <si>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</si>
  <si>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</si>
  <si>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</si>
  <si>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</si>
  <si>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</si>
  <si>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</si>
  <si>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</si>
  <si>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</si>
  <si>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</si>
  <si>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</si>
  <si>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</si>
  <si>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</si>
  <si>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</si>
  <si>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</si>
  <si>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</si>
  <si>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</si>
  <si>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</si>
  <si>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</si>
  <si>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</si>
  <si>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</si>
  <si>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</si>
  <si>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</si>
  <si>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</si>
  <si>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</si>
  <si>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</si>
  <si>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</si>
  <si>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</si>
  <si>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</si>
  <si>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</si>
  <si>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</si>
  <si>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W+P PRODUCTS GmbH</t>
  </si>
  <si>
    <t>DUNS 312804214</t>
  </si>
  <si>
    <t>Quality assurance</t>
  </si>
  <si>
    <t>Daimlerstr. 29-33</t>
  </si>
  <si>
    <t>Peter Schneider</t>
  </si>
  <si>
    <t>p.schneider@wppro.com</t>
  </si>
  <si>
    <t>05223-98507-24</t>
  </si>
  <si>
    <t xml:space="preserve">Head of quality management  </t>
  </si>
  <si>
    <t>100%</t>
  </si>
  <si>
    <t>Company statements with sub supplier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</si>
</sst>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5" fillId="33" borderId="58" xfId="487"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chneider@wpp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schneider@wpp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3"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3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48"/>
      <c r="G3" s="348"/>
      <c r="H3" s="348"/>
      <c r="I3" s="152"/>
      <c r="J3" s="138" t="s">
        <v>15760</v>
      </c>
      <c r="K3" s="36"/>
      <c r="L3" s="100"/>
      <c r="P3" s="45">
        <f>MATCH($D$3,LN,0)</f>
        <v>1</v>
      </c>
    </row>
    <row r="4" spans="1:34" ht="15.75">
      <c r="A4" s="34"/>
      <c r="B4" s="344" t="str">
        <f ca="1">OFFSET(L!$C$1,MATCH("Declaration"&amp;ADDRESS(ROW(),COLUMN(),4),L!$A:$A,0)-1,SL,,)</f>
        <v>The purpose of this document is to collect sourcing information on tin, tantalum, tungsten and gold used in products</v>
      </c>
      <c r="C4" s="344"/>
      <c r="D4" s="344"/>
      <c r="E4" s="344"/>
      <c r="F4" s="344"/>
      <c r="G4" s="344"/>
      <c r="H4" s="344"/>
      <c r="I4" s="349" t="str">
        <f ca="1">OFFSET(L!$C$1,MATCH("Declaration"&amp;ADDRESS(ROW(),COLUMN(),4),L!$A:$A,0)-1,SL,,)</f>
        <v>Link to Terms &amp; Conditions</v>
      </c>
      <c r="J4" s="34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4" t="str">
        <f ca="1">OFFSET(L!$C$1,MATCH("Declaration"&amp;ADDRESS(ROW(),COLUMN(),4),L!$A:$A,0)-1,SL,,)</f>
        <v>Mandatory fields are noted with an asterisk (*).  Consult the instructions tab for guidance on how to answer each question.</v>
      </c>
      <c r="C6" s="344"/>
      <c r="D6" s="344"/>
      <c r="E6" s="344"/>
      <c r="F6" s="344"/>
      <c r="G6" s="344"/>
      <c r="H6" s="344"/>
      <c r="I6" s="344"/>
      <c r="J6" s="34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50" t="str">
        <f ca="1">OFFSET(L!$C$1,MATCH("Declaration"&amp;ADDRESS(ROW(),COLUMN(),4),L!$A:$A,0)-1,SL,,)</f>
        <v>Company Information</v>
      </c>
      <c r="C7" s="350"/>
      <c r="D7" s="350"/>
      <c r="E7" s="350"/>
      <c r="F7" s="350"/>
      <c r="G7" s="350"/>
      <c r="H7" s="350"/>
      <c r="I7" s="350"/>
      <c r="J7" s="35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83" t="s">
        <v>15855</v>
      </c>
      <c r="E8" s="384"/>
      <c r="F8" s="384"/>
      <c r="G8" s="384"/>
      <c r="H8" s="384"/>
      <c r="I8" s="384"/>
      <c r="J8" s="38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6" t="s">
        <v>490</v>
      </c>
      <c r="E9" s="387"/>
      <c r="F9" s="387"/>
      <c r="G9" s="388"/>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51" t="str">
        <f ca="1">OFFSET(L!$C$1,MATCH("Declaration"&amp;ADDRESS(ROW(),COLUMN(),4)&amp;LEFT($D$9,1),L!$A:$A,0)-1,SL,,)</f>
        <v>Description of Scope:</v>
      </c>
      <c r="C10" s="122"/>
      <c r="D10" s="345"/>
      <c r="E10" s="346"/>
      <c r="F10" s="346"/>
      <c r="G10" s="346"/>
      <c r="H10" s="346"/>
      <c r="I10" s="346"/>
      <c r="J10" s="347"/>
      <c r="K10" s="36"/>
      <c r="L10" s="115"/>
      <c r="Q10" s="3"/>
      <c r="R10" s="3"/>
      <c r="S10" s="3"/>
      <c r="T10" s="3"/>
      <c r="U10" s="3"/>
      <c r="V10" s="3"/>
      <c r="W10" s="3"/>
      <c r="X10" s="3"/>
      <c r="Y10" s="3"/>
      <c r="Z10" s="3"/>
      <c r="AA10" s="3"/>
      <c r="AB10" s="3"/>
      <c r="AC10" s="3"/>
      <c r="AD10" s="3"/>
      <c r="AE10" s="3"/>
      <c r="AF10" s="3"/>
      <c r="AG10" s="3"/>
      <c r="AH10" s="3"/>
    </row>
    <row r="11" spans="1:34" ht="15.75">
      <c r="A11" s="38"/>
      <c r="B11" s="352"/>
      <c r="C11" s="122"/>
      <c r="D11" s="357" t="str">
        <f ca="1">IF(D9=Q9,OFFSET(L!$C$1,MATCH("Declaration"&amp;ADDRESS(ROW(),COLUMN(),4),L!$A:$A,0)-1,SL,,),"")</f>
        <v/>
      </c>
      <c r="E11" s="358"/>
      <c r="F11" s="358"/>
      <c r="G11" s="358"/>
      <c r="H11" s="358"/>
      <c r="I11" s="358"/>
      <c r="J11" s="35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89" t="s">
        <v>15856</v>
      </c>
      <c r="E12" s="390"/>
      <c r="F12" s="390"/>
      <c r="G12" s="390"/>
      <c r="H12" s="390"/>
      <c r="I12" s="390"/>
      <c r="J12" s="39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89" t="s">
        <v>15857</v>
      </c>
      <c r="E13" s="390"/>
      <c r="F13" s="390"/>
      <c r="G13" s="390"/>
      <c r="H13" s="390"/>
      <c r="I13" s="390"/>
      <c r="J13" s="39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9" t="s">
        <v>15858</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89" t="s">
        <v>15859</v>
      </c>
      <c r="E15" s="390"/>
      <c r="F15" s="390"/>
      <c r="G15" s="390"/>
      <c r="H15" s="390"/>
      <c r="I15" s="390"/>
      <c r="J15" s="39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9" t="s">
        <v>15860</v>
      </c>
      <c r="E16" s="390"/>
      <c r="F16" s="390"/>
      <c r="G16" s="390"/>
      <c r="H16" s="390"/>
      <c r="I16" s="390"/>
      <c r="J16" s="39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89" t="s">
        <v>15861</v>
      </c>
      <c r="E17" s="390"/>
      <c r="F17" s="390"/>
      <c r="G17" s="390"/>
      <c r="H17" s="390"/>
      <c r="I17" s="390"/>
      <c r="J17" s="39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9" t="s">
        <v>15859</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9" t="s">
        <v>15862</v>
      </c>
      <c r="E19" s="390"/>
      <c r="F19" s="390"/>
      <c r="G19" s="390"/>
      <c r="H19" s="390"/>
      <c r="I19" s="390"/>
      <c r="J19" s="39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2" t="s">
        <v>15860</v>
      </c>
      <c r="E20" s="353"/>
      <c r="F20" s="353"/>
      <c r="G20" s="353"/>
      <c r="H20" s="353"/>
      <c r="I20" s="353"/>
      <c r="J20" s="35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9" t="s">
        <v>15861</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5">
        <v>45443</v>
      </c>
      <c r="E22" s="32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7" t="str">
        <f ca="1">OFFSET(L!$C$1,MATCH("Declaration"&amp;ADDRESS(ROW(),COLUMN(),4),L!$A:$A,0)-1,SL,,)</f>
        <v>Answer the following questions 1 - 8 based on the declaration scope indicated above</v>
      </c>
      <c r="C24" s="327"/>
      <c r="D24" s="327"/>
      <c r="E24" s="327"/>
      <c r="F24" s="327"/>
      <c r="G24" s="327"/>
      <c r="H24" s="327"/>
      <c r="I24" s="327"/>
      <c r="J24" s="32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485</v>
      </c>
      <c r="E26" s="324"/>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484</v>
      </c>
      <c r="E27" s="324"/>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3" t="s">
        <v>484</v>
      </c>
      <c r="E28" s="324"/>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485</v>
      </c>
      <c r="E29" s="324"/>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9"/>
      <c r="E32" s="330"/>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484</v>
      </c>
      <c r="E33" s="324"/>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3" t="s">
        <v>484</v>
      </c>
      <c r="E34" s="324"/>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61"/>
      <c r="I37" s="361"/>
      <c r="J37" s="361"/>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31"/>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485</v>
      </c>
      <c r="E39" s="324"/>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3" t="s">
        <v>485</v>
      </c>
      <c r="E40" s="324"/>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31"/>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31"/>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485</v>
      </c>
      <c r="E45" s="324"/>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485</v>
      </c>
      <c r="E46" s="324"/>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31"/>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485</v>
      </c>
      <c r="E51" s="324"/>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3" t="s">
        <v>485</v>
      </c>
      <c r="E52" s="324"/>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5"/>
      <c r="E56" s="356"/>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5" t="s">
        <v>15863</v>
      </c>
      <c r="E57" s="356"/>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5" t="s">
        <v>15863</v>
      </c>
      <c r="E58" s="356"/>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5"/>
      <c r="E59" s="356"/>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8" t="str">
        <f ca="1">D25</f>
        <v>Answer</v>
      </c>
      <c r="E61" s="328"/>
      <c r="F61" s="18"/>
      <c r="G61" s="44" t="str">
        <f ca="1">G25</f>
        <v>Comments</v>
      </c>
      <c r="H61" s="360"/>
      <c r="I61" s="360"/>
      <c r="J61" s="36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9"/>
      <c r="E62" s="330"/>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484</v>
      </c>
      <c r="E63" s="324"/>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3" t="s">
        <v>484</v>
      </c>
      <c r="E64" s="324"/>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60" t="str">
        <f>IF(Q75="(*)","Click here to enter smelter names","")</f>
        <v/>
      </c>
      <c r="I67" s="360"/>
      <c r="J67" s="36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484</v>
      </c>
      <c r="E69" s="324"/>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3" t="s">
        <v>484</v>
      </c>
      <c r="E70" s="324"/>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0" t="str">
        <f ca="1">OFFSET(L!$C$1,MATCH("Declaration"&amp;ADDRESS(ROW(),COLUMN(),4),L!$A:$A,0)-1,SL,,)</f>
        <v>Answer the Following Questions at a Company Level</v>
      </c>
      <c r="C73" s="370"/>
      <c r="D73" s="370"/>
      <c r="E73" s="370"/>
      <c r="F73" s="370"/>
      <c r="G73" s="370"/>
      <c r="H73" s="370"/>
      <c r="I73" s="370"/>
      <c r="J73" s="37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484</v>
      </c>
      <c r="E75" s="324"/>
      <c r="F75" s="57"/>
      <c r="G75" s="331"/>
      <c r="H75" s="332"/>
      <c r="I75" s="332"/>
      <c r="J75" s="333"/>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8"/>
      <c r="H76" s="368"/>
      <c r="I76" s="368"/>
      <c r="J76" s="36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485</v>
      </c>
      <c r="E77" s="324"/>
      <c r="F77" s="57"/>
      <c r="G77" s="335"/>
      <c r="H77" s="336"/>
      <c r="I77" s="336"/>
      <c r="J77" s="33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485</v>
      </c>
      <c r="E79" s="324"/>
      <c r="F79" s="57"/>
      <c r="G79" s="331"/>
      <c r="H79" s="332"/>
      <c r="I79" s="332"/>
      <c r="J79" s="333"/>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484</v>
      </c>
      <c r="E81" s="324"/>
      <c r="F81" s="57"/>
      <c r="G81" s="331"/>
      <c r="H81" s="332"/>
      <c r="I81" s="332"/>
      <c r="J81" s="333"/>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12372</v>
      </c>
      <c r="E83" s="324"/>
      <c r="F83" s="57"/>
      <c r="G83" s="331" t="s">
        <v>15864</v>
      </c>
      <c r="H83" s="332"/>
      <c r="I83" s="332"/>
      <c r="J83" s="333"/>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6" t="s">
        <v>484</v>
      </c>
      <c r="E85" s="367"/>
      <c r="F85" s="57"/>
      <c r="G85" s="331"/>
      <c r="H85" s="332"/>
      <c r="I85" s="332"/>
      <c r="J85" s="333"/>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8"/>
      <c r="H86" s="368"/>
      <c r="I86" s="368"/>
      <c r="J86" s="36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484</v>
      </c>
      <c r="E87" s="324"/>
      <c r="F87" s="57"/>
      <c r="G87" s="331"/>
      <c r="H87" s="332"/>
      <c r="I87" s="332"/>
      <c r="J87" s="333"/>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9"/>
      <c r="H88" s="369"/>
      <c r="I88" s="369"/>
      <c r="J88" s="36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485</v>
      </c>
      <c r="E89" s="324"/>
      <c r="F89" s="57"/>
      <c r="G89" s="331"/>
      <c r="H89" s="332"/>
      <c r="I89" s="332"/>
      <c r="J89" s="333"/>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65" t="str">
        <f>IF(OR($D$8="",$I$3=""),"","Click here to check required fields completion")</f>
        <v/>
      </c>
      <c r="C90" s="365"/>
      <c r="D90" s="365"/>
      <c r="E90" s="365"/>
      <c r="F90" s="365"/>
      <c r="G90" s="365"/>
      <c r="H90" s="365"/>
      <c r="I90" s="365"/>
      <c r="J90" s="365"/>
      <c r="K90" s="36"/>
      <c r="L90" s="100"/>
      <c r="P90" s="3"/>
      <c r="Q90" s="3"/>
      <c r="R90" s="3"/>
      <c r="S90" s="3"/>
      <c r="T90" s="3"/>
      <c r="U90" s="3"/>
      <c r="V90" s="3"/>
      <c r="W90" s="3"/>
      <c r="X90" s="3"/>
      <c r="Y90" s="3"/>
      <c r="Z90" s="3"/>
      <c r="AA90" s="3"/>
      <c r="AB90" s="3"/>
      <c r="AC90" s="3"/>
      <c r="AD90" s="3"/>
      <c r="AE90" s="3"/>
      <c r="AF90" s="3"/>
      <c r="AG90" s="3"/>
      <c r="AH90" s="3"/>
    </row>
    <row r="91" spans="1:34" ht="15.75" thickBot="1">
      <c r="A91" s="363" t="str">
        <f ca="1">OFFSET(L!$C$1,MATCH("General"&amp;"Cpy",L!$A:$A,0)-1,SL,,)</f>
        <v>© 2024 Responsible Minerals Initiative. All rights reserved.</v>
      </c>
      <c r="B91" s="364"/>
      <c r="C91" s="364"/>
      <c r="D91" s="364"/>
      <c r="E91" s="364"/>
      <c r="F91" s="364"/>
      <c r="G91" s="364"/>
      <c r="H91" s="364"/>
      <c r="I91" s="364"/>
      <c r="J91" s="36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8" priority="166" stopIfTrue="1">
      <formula>IF($D$22="",TRUE)</formula>
    </cfRule>
  </conditionalFormatting>
  <conditionalFormatting sqref="D26:E26">
    <cfRule type="expression" dxfId="87" priority="144" stopIfTrue="1">
      <formula>IF($D$26="",TRUE)</formula>
    </cfRule>
  </conditionalFormatting>
  <conditionalFormatting sqref="D27:E27">
    <cfRule type="expression" dxfId="86" priority="151" stopIfTrue="1">
      <formula>IF($D$27="",TRUE)</formula>
    </cfRule>
  </conditionalFormatting>
  <conditionalFormatting sqref="D28:E28">
    <cfRule type="expression" dxfId="85" priority="152" stopIfTrue="1">
      <formula>IF($D$28="",TRUE)</formula>
    </cfRule>
  </conditionalFormatting>
  <conditionalFormatting sqref="D29:E29">
    <cfRule type="expression" dxfId="84" priority="153" stopIfTrue="1">
      <formula>IF($D$29="",TRUE)</formula>
    </cfRule>
  </conditionalFormatting>
  <conditionalFormatting sqref="D32:E32">
    <cfRule type="expression" dxfId="83" priority="62" stopIfTrue="1">
      <formula>IF(AND(OR($D$26="Yes",$D$26=""),$D$32=""),1,0)</formula>
    </cfRule>
    <cfRule type="expression" dxfId="82" priority="149" stopIfTrue="1">
      <formula>$P$26=""</formula>
    </cfRule>
  </conditionalFormatting>
  <conditionalFormatting sqref="D33:E33">
    <cfRule type="expression" dxfId="81" priority="50" stopIfTrue="1">
      <formula>$P$27=""</formula>
    </cfRule>
    <cfRule type="expression" dxfId="80" priority="49" stopIfTrue="1">
      <formula>IF(AND(OR($D$27="Yes",$D$27=""),$D$33=""),1,0)</formula>
    </cfRule>
  </conditionalFormatting>
  <conditionalFormatting sqref="D34:E34">
    <cfRule type="expression" dxfId="79" priority="8" stopIfTrue="1">
      <formula>IF(AND(OR($D$28="Yes",$D$28=""),$D$34=""),1,0)</formula>
    </cfRule>
    <cfRule type="expression" dxfId="78" priority="9" stopIfTrue="1">
      <formula>$P$28=""</formula>
    </cfRule>
  </conditionalFormatting>
  <conditionalFormatting sqref="D35:E35">
    <cfRule type="expression" dxfId="77" priority="46" stopIfTrue="1">
      <formula>IF(AND(OR($D$29="Yes",$D$29=""),$D$35=""),1,0)</formula>
    </cfRule>
    <cfRule type="expression" dxfId="76" priority="170" stopIfTrue="1">
      <formula>$P$29=""</formula>
    </cfRule>
  </conditionalFormatting>
  <conditionalFormatting sqref="D38:E38 D44:E44 D50:E50 D56:E56 D62:E62 D68:E68">
    <cfRule type="expression" dxfId="75" priority="25" stopIfTrue="1">
      <formula>$P$26=""</formula>
    </cfRule>
    <cfRule type="expression" dxfId="74" priority="26" stopIfTrue="1">
      <formula>$P$32=""</formula>
    </cfRule>
  </conditionalFormatting>
  <conditionalFormatting sqref="D38:E38">
    <cfRule type="expression" dxfId="73" priority="61" stopIfTrue="1">
      <formula>IF(AND(OR($D$26="Yes",$D$26=""),OR($D$32="Yes",$D$32=""),D38=""),1,0)</formula>
    </cfRule>
  </conditionalFormatting>
  <conditionalFormatting sqref="D39:E39 D45:E45 D51:E51 D57:E57 D63:E63 D69:E69">
    <cfRule type="expression" dxfId="72" priority="19" stopIfTrue="1">
      <formula>$P$33=""</formula>
    </cfRule>
    <cfRule type="expression" dxfId="71" priority="20" stopIfTrue="1">
      <formula>$P$39=""</formula>
    </cfRule>
  </conditionalFormatting>
  <conditionalFormatting sqref="D39:E39">
    <cfRule type="expression" dxfId="70" priority="57" stopIfTrue="1">
      <formula>IF(AND(OR($D$27="Yes",$D$27=""),OR($D$33="Yes",$D$33=""),D39=""),1,0)</formula>
    </cfRule>
  </conditionalFormatting>
  <conditionalFormatting sqref="D40:E40 D46:E46 D52:E52 D58:E58 D64:E64 D70:E70">
    <cfRule type="expression" dxfId="69" priority="14" stopIfTrue="1">
      <formula>$P$28=""</formula>
    </cfRule>
    <cfRule type="expression" dxfId="68" priority="15" stopIfTrue="1">
      <formula>$P$34=""</formula>
    </cfRule>
  </conditionalFormatting>
  <conditionalFormatting sqref="D40:E40">
    <cfRule type="expression" dxfId="67" priority="56" stopIfTrue="1">
      <formula>IF(AND(OR($D$28="Yes",$D$28=""),OR($D$34="Yes",$D$34=""),D40=""),1,0)</formula>
    </cfRule>
  </conditionalFormatting>
  <conditionalFormatting sqref="D41:E41 D47:E47 D53:E53 D59:E59 D65:E65 D71:E71">
    <cfRule type="expression" dxfId="66" priority="10" stopIfTrue="1">
      <formula>$P$29=""</formula>
    </cfRule>
    <cfRule type="expression" dxfId="65" priority="11" stopIfTrue="1">
      <formula>$P$35=""</formula>
    </cfRule>
  </conditionalFormatting>
  <conditionalFormatting sqref="D41:E41">
    <cfRule type="expression" dxfId="64" priority="172" stopIfTrue="1">
      <formula>IF(AND(OR($D$29="Yes",$D$29=""),OR($D$35="Yes",$D$35=""),D41=""),1,0)</formula>
    </cfRule>
  </conditionalFormatting>
  <conditionalFormatting sqref="D44:E44">
    <cfRule type="expression" dxfId="63" priority="60" stopIfTrue="1">
      <formula>IF(AND(OR($D$26="Yes",$D$26=""),OR($D$32="Yes",$D$32=""),D44=""),1,0)</formula>
    </cfRule>
  </conditionalFormatting>
  <conditionalFormatting sqref="D45:E45">
    <cfRule type="expression" dxfId="62" priority="22" stopIfTrue="1">
      <formula>IF(AND(OR($D$27="Yes",$D$27=""),OR($D$33="Yes",$D$33=""),D45=""),1,0)</formula>
    </cfRule>
  </conditionalFormatting>
  <conditionalFormatting sqref="D46:E46">
    <cfRule type="expression" dxfId="61" priority="47" stopIfTrue="1">
      <formula>IF(AND(OR($D$28="Yes",$D$28=""),OR($D$34="Yes",$D$34=""),D46=""),1,0)</formula>
    </cfRule>
  </conditionalFormatting>
  <conditionalFormatting sqref="D47:E47">
    <cfRule type="expression" dxfId="60" priority="55" stopIfTrue="1">
      <formula>IF(AND(OR($D$29="Yes",$D$29=""),OR($D$35="Yes",$D$35=""),D47=""),1,0)</formula>
    </cfRule>
  </conditionalFormatting>
  <conditionalFormatting sqref="D50:E50">
    <cfRule type="expression" dxfId="59" priority="28" stopIfTrue="1">
      <formula>IF(AND(OR($D$26="Yes",$D$26=""),OR($D$32="Yes",$D$32=""),D50=""),1,0)</formula>
    </cfRule>
  </conditionalFormatting>
  <conditionalFormatting sqref="D51:E51">
    <cfRule type="expression" dxfId="58" priority="167" stopIfTrue="1">
      <formula>IF(AND(OR($D$27="Yes",$D$27=""),OR($D$33="Yes",$D$33=""),D51=""),1,0)</formula>
    </cfRule>
  </conditionalFormatting>
  <conditionalFormatting sqref="D52:E52">
    <cfRule type="expression" dxfId="57" priority="18" stopIfTrue="1">
      <formula>IF(AND(OR($D$28="Yes",$D$28=""),OR($D$34="Yes",$D$34=""),D52=""),1,0)</formula>
    </cfRule>
  </conditionalFormatting>
  <conditionalFormatting sqref="D53:E53">
    <cfRule type="expression" dxfId="56" priority="41" stopIfTrue="1">
      <formula>IF(AND(OR($D$29="Yes",$D$29=""),OR($D$35="Yes",$D$35=""),D53=""),1,0)</formula>
    </cfRule>
  </conditionalFormatting>
  <conditionalFormatting sqref="D56:E56">
    <cfRule type="expression" dxfId="55" priority="36" stopIfTrue="1">
      <formula>IF(AND(OR($D$26="Yes",$D$26=""),OR($D$32="Yes",$D$32=""),D56=""),1,0)</formula>
    </cfRule>
  </conditionalFormatting>
  <conditionalFormatting sqref="D57:E57">
    <cfRule type="expression" dxfId="54" priority="24" stopIfTrue="1">
      <formula>IF(AND(OR($D$27="Yes",$D$27=""),OR($D$33="Yes",$D$33=""),D57=""),1,0)</formula>
    </cfRule>
  </conditionalFormatting>
  <conditionalFormatting sqref="D58:E58">
    <cfRule type="expression" dxfId="53" priority="17" stopIfTrue="1">
      <formula>IF(AND(OR($D$28="Yes",$D$28=""),OR($D$34="Yes",$D$34=""),D58=""),1,0)</formula>
    </cfRule>
  </conditionalFormatting>
  <conditionalFormatting sqref="D59:E59">
    <cfRule type="expression" dxfId="52" priority="13" stopIfTrue="1">
      <formula>IF(AND(OR($D$29="Yes",$D$29=""),OR($D$35="Yes",$D$35=""),D59=""),1,0)</formula>
    </cfRule>
  </conditionalFormatting>
  <conditionalFormatting sqref="D62:E62">
    <cfRule type="expression" dxfId="51" priority="35" stopIfTrue="1">
      <formula>IF(AND(OR($D$26="Yes",$D$26=""),OR($D$32="Yes",$D$32=""),D62=""),1,0)</formula>
    </cfRule>
  </conditionalFormatting>
  <conditionalFormatting sqref="D63:E63">
    <cfRule type="expression" dxfId="50" priority="21" stopIfTrue="1">
      <formula>IF(AND(OR($D$27="Yes",$D$27=""),OR($D$33="Yes",$D$33=""),D63=""),1,0)</formula>
    </cfRule>
  </conditionalFormatting>
  <conditionalFormatting sqref="D64:E64">
    <cfRule type="expression" dxfId="49" priority="16" stopIfTrue="1">
      <formula>IF(AND(OR($D$28="Yes",$D$28=""),OR($D$34="Yes",$D$34=""),D64=""),1,0)</formula>
    </cfRule>
  </conditionalFormatting>
  <conditionalFormatting sqref="D65:E65">
    <cfRule type="expression" dxfId="48" priority="12" stopIfTrue="1">
      <formula>IF(AND(OR($D$29="Yes",$D$29=""),OR($D$35="Yes",$D$35=""),D65=""),1,0)</formula>
    </cfRule>
  </conditionalFormatting>
  <conditionalFormatting sqref="D68:E68">
    <cfRule type="expression" dxfId="47" priority="27" stopIfTrue="1">
      <formula>IF(AND(OR($D$26="Yes",$D$26=""),OR($D$32="Yes",$D$32=""),D68=""),1,0)</formula>
    </cfRule>
  </conditionalFormatting>
  <conditionalFormatting sqref="D69:E69">
    <cfRule type="expression" dxfId="46" priority="23" stopIfTrue="1">
      <formula>IF(AND(OR($D$27="Yes",$D$27=""),OR($D$33="Yes",$D$33=""),D69=""),1,0)</formula>
    </cfRule>
  </conditionalFormatting>
  <conditionalFormatting sqref="D70:E70">
    <cfRule type="expression" dxfId="45" priority="169" stopIfTrue="1">
      <formula>IF(AND(OR($D$28="Yes",$D$28=""),OR($D$34="Yes",$D$34=""),D70=""),1,0)</formula>
    </cfRule>
  </conditionalFormatting>
  <conditionalFormatting sqref="D71:E71">
    <cfRule type="expression" dxfId="44" priority="171" stopIfTrue="1">
      <formula>IF(AND(OR($D$29="Yes",$D$29=""),OR($D$35="Yes",$D$35=""),D71=""),1,0)</formula>
    </cfRule>
  </conditionalFormatting>
  <conditionalFormatting sqref="D75:E75 D77:E77 D79:E79 D81:E81 D83 D85:E85 D87:E87 D89:E89">
    <cfRule type="expression" dxfId="43" priority="92" stopIfTrue="1">
      <formula>AND(OR($D$26="No",AND($D$26="Yes",$D$32="No")),OR($D$27="No",AND($D$27="Yes",$D$33="No")),OR($D$28="No",AND($D$28="Yes",$D$34="No")),OR($D$29="No",AND($D$29="Yes",$D$35="No")))</formula>
    </cfRule>
    <cfRule type="expression" dxfId="42" priority="93" stopIfTrue="1">
      <formula>IF(D75="",TRUE)</formula>
    </cfRule>
  </conditionalFormatting>
  <conditionalFormatting sqref="D10:J10">
    <cfRule type="expression" dxfId="39" priority="173" stopIfTrue="1">
      <formula>IF(AND($D$10="",$D$9=$R$9),TRUE)</formula>
    </cfRule>
    <cfRule type="expression" dxfId="38" priority="63" stopIfTrue="1">
      <formula>IF($D$9=$Q$9,TRUE)</formula>
    </cfRule>
  </conditionalFormatting>
  <conditionalFormatting sqref="G77:J77">
    <cfRule type="expression" dxfId="32" priority="64" stopIfTrue="1">
      <formula>IF(AND($D$77="Yes",$G$77=""),TRUE)</formula>
    </cfRule>
  </conditionalFormatting>
  <conditionalFormatting sqref="G85:J85">
    <cfRule type="expression" dxfId="31" priority="54" stopIfTrue="1">
      <formula>IF(AND($D$85="Yes, using other format (describe)",$G$85=""),TRUE)</formula>
    </cfRule>
  </conditionalFormatting>
  <conditionalFormatting sqref="D8:J8">
    <cfRule type="expression" dxfId="6" priority="7" stopIfTrue="1">
      <formula>IF($D$8="",TRUE)</formula>
    </cfRule>
  </conditionalFormatting>
  <conditionalFormatting sqref="D9:G9">
    <cfRule type="expression" dxfId="5" priority="6" stopIfTrue="1">
      <formula>IF($D$9="",TRUE)</formula>
    </cfRule>
  </conditionalFormatting>
  <conditionalFormatting sqref="D20:J20">
    <cfRule type="expression" dxfId="4" priority="5" stopIfTrue="1">
      <formula>IF($D$20="",TRUE)</formula>
    </cfRule>
  </conditionalFormatting>
  <conditionalFormatting sqref="D15:J15">
    <cfRule type="expression" dxfId="3" priority="4" stopIfTrue="1">
      <formula>IF($D$15="",TRUE)</formula>
    </cfRule>
  </conditionalFormatting>
  <conditionalFormatting sqref="D17:J17">
    <cfRule type="expression" dxfId="2" priority="3" stopIfTrue="1">
      <formula>IF($D$17="",TRUE)</formula>
    </cfRule>
  </conditionalFormatting>
  <conditionalFormatting sqref="D18:J18">
    <cfRule type="expression" dxfId="1" priority="2" stopIfTrue="1">
      <formula>IF($D$18="",TRUE)</formula>
    </cfRule>
  </conditionalFormatting>
  <conditionalFormatting sqref="D21:J21">
    <cfRule type="expression" dxfId="0" priority="1" stopIfTrue="1">
      <formula>IF($D$21="",TRUE)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4971AC3-7366-4C93-AD54-DB5269F4CA98}"/>
    <hyperlink ref="D20" r:id="rId4" xr:uid="{EFDDBFDD-86FE-428B-961B-F0CA27A3128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 zoomScaleNormal="100" zoomScalePageLayoutView="55" workbookViewId="0">
      <selection activeCell="C22" sqref="C2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71" t="str">
        <f ca="1">OFFSET(L!$C$1,MATCH("Smelter List"&amp;ADDRESS(ROW(),COLUMN(),4),L!$A:$A,0)-1,SL,,)</f>
        <v>Link to "RMAP Conformant Smelter List"</v>
      </c>
      <c r="K2" s="372"/>
      <c r="L2" s="372"/>
      <c r="M2" s="372"/>
      <c r="N2" s="372"/>
      <c r="O2" s="372"/>
      <c r="P2" s="195"/>
      <c r="Q2" s="196"/>
      <c r="R2" s="197"/>
      <c r="S2" s="197"/>
      <c r="T2" s="197"/>
      <c r="AH2" s="145" t="s">
        <v>484</v>
      </c>
    </row>
    <row r="3" spans="1:34" s="221" customFormat="1" ht="173.45" customHeight="1">
      <c r="A3" s="171"/>
      <c r="B3" s="3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3"/>
      <c r="D3" s="373"/>
      <c r="E3" s="373"/>
      <c r="F3" s="222"/>
      <c r="G3" s="374" t="str">
        <f ca="1">OFFSET(L!$C$1,MATCH("General"&amp;"Cpy",L!$A:$A,0)-1,SL,,)</f>
        <v>© 2024 Responsible Minerals Initiative. All rights reserved.</v>
      </c>
      <c r="H3" s="374"/>
      <c r="I3" s="37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 ca="1" si="0">IF(AND(C5="Smelter not listed",OR(LEN(D5)=0,LEN(E5)=0)),1,0)</f>
        <v>0</v>
      </c>
      <c r="AB5" s="228" t="str">
        <f t="shared" ref="AB5" ca="1" si="1">B5&amp;C5</f>
        <v>GoldAgosi AG</v>
      </c>
    </row>
    <row r="6" spans="1:34" s="227" customFormat="1" ht="20.100000000000001" customHeight="1">
      <c r="A6" s="262" t="s">
        <v>672</v>
      </c>
      <c r="B6" s="182" t="str">
        <f ca="1">IF(LEN(A6)=0,"",INDEX('Smelter Look-up'!$A:$A,MATCH($A6,'Smelter Look-up'!$E:$E,0)))</f>
        <v>Gold</v>
      </c>
      <c r="C6" s="186" t="str">
        <f ca="1">IF(LEN(A6)=0,"",INDEX('Smelter Look-up'!$C:$C,MATCH($A6,'Smelter Look-up'!$E:$E,0)))</f>
        <v>Heimerle + Meule GmbH</v>
      </c>
      <c r="D6" s="230"/>
      <c r="E6" s="182" t="str">
        <f ca="1">IF(ISERROR($V6),"",OFFSET('Smelter Look-up'!$D$4,$V6-4,0)&amp;"")</f>
        <v>GERMANY</v>
      </c>
      <c r="F6" s="182" t="str">
        <f ca="1">IF(ISERROR($V6),"",OFFSET('Smelter Look-up'!$E$4,$V6-4,0))</f>
        <v>CID000694</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Heimerle + Meule GmbH</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105</v>
      </c>
      <c r="X6" s="227">
        <f t="shared" ref="X6:X37" ca="1" si="3">IF(AND(C6="Smelter not listed",OR(LEN(D6)=0,LEN(E6)=0)),1,0)</f>
        <v>0</v>
      </c>
      <c r="AB6" s="228" t="str">
        <f t="shared" ref="AB6:AB37" ca="1" si="4">B6&amp;C6</f>
        <v>GoldHeimerle + Meule GmbH</v>
      </c>
    </row>
    <row r="7" spans="1:34" s="227" customFormat="1" ht="20.100000000000001" customHeight="1">
      <c r="A7" s="262" t="s">
        <v>701</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 ca="1">IF(C7="",NA(),IF(OR(C7="Smelter not listed",C7="Smelter not yet identified"),MATCH($B7&amp;$D7,'Smelter Look-up'!$J:$J,0),MATCH($B7&amp;$C7,'Smelter Look-up'!$J:$J,0)))</f>
        <v>186</v>
      </c>
      <c r="X7" s="227">
        <f t="shared" ca="1" si="3"/>
        <v>0</v>
      </c>
      <c r="AB7" s="228" t="str">
        <f t="shared" ca="1" si="4"/>
        <v>GoldMetalor Technologies S.A.</v>
      </c>
    </row>
    <row r="8" spans="1:34" s="227" customFormat="1" ht="20.100000000000001" customHeight="1">
      <c r="A8" s="262" t="s">
        <v>732</v>
      </c>
      <c r="B8" s="182" t="str">
        <f ca="1">IF(LEN(A8)=0,"",INDEX('Smelter Look-up'!$A:$A,MATCH($A8,'Smelter Look-up'!$E:$E,0)))</f>
        <v>Gold</v>
      </c>
      <c r="C8" s="186" t="str">
        <f ca="1">IF(LEN(A8)=0,"",INDEX('Smelter Look-up'!$C:$C,MATCH($A8,'Smelter Look-up'!$E:$E,0)))</f>
        <v>Umicore S.A. Business Unit Precious Metals Refining</v>
      </c>
      <c r="D8" s="230"/>
      <c r="E8" s="182" t="str">
        <f ca="1">IF(ISERROR($V8),"",OFFSET('Smelter Look-up'!$D$4,$V8-4,0)&amp;"")</f>
        <v>BELGIUM</v>
      </c>
      <c r="F8" s="182" t="str">
        <f ca="1">IF(ISERROR($V8),"",OFFSET('Smelter Look-up'!$E$4,$V8-4,0))</f>
        <v>CID001980</v>
      </c>
      <c r="G8" s="182" t="str">
        <f ca="1">IF(C8=$X$4,IF(ISERROR($V8),"Enter smelter details","RMI"),IF(ISERROR($V8),"",OFFSET('Smelter Look-up'!$F$4,$V8-4,0)))</f>
        <v>RMI</v>
      </c>
      <c r="H8" s="183">
        <f ca="1">IF(ISERROR($V8),"",OFFSET('Smelter Look-up'!$G$4,$V8-4,0))</f>
        <v>0</v>
      </c>
      <c r="I8" s="184" t="str">
        <f ca="1">IF(ISERROR($V8),"",OFFSET('Smelter Look-up'!$H$4,$V8-4,0))</f>
        <v>Hoboken</v>
      </c>
      <c r="J8" s="184" t="str">
        <f ca="1">IF(ISERROR($V8),"",OFFSET('Smelter Look-up'!$I$4,$V8-4,0))</f>
        <v>Antwerpen</v>
      </c>
      <c r="K8" s="224"/>
      <c r="L8" s="224"/>
      <c r="M8" s="224"/>
      <c r="N8" s="224"/>
      <c r="O8" s="224"/>
      <c r="P8" s="185"/>
      <c r="Q8" s="225"/>
      <c r="R8" s="182" t="str">
        <f ca="1">IF(ISERROR($V8),"",OFFSET('Smelter Look-up'!$C$4,$V8-4,0)&amp;"")</f>
        <v>Umicore S.A. Business Unit Precious Metals Refining</v>
      </c>
      <c r="S8" s="181" t="str">
        <f t="shared" ca="1" si="2"/>
        <v>BE</v>
      </c>
      <c r="T8" s="181" t="str">
        <f ca="1">IF(B8="","",IF(ISERROR(MATCH($J8,SorP!$B$1:$B$6226,0)),"",INDIRECT("'SorP'!$A$"&amp;MATCH($S8&amp;$J8,SorP!C:C,0))))</f>
        <v>BE-VAN</v>
      </c>
      <c r="U8" s="201"/>
      <c r="V8" s="226">
        <f ca="1">IF(C8="",NA(),IF(OR(C8="Smelter not listed",C8="Smelter not yet identified"),MATCH($B8&amp;$D8,'Smelter Look-up'!$J:$J,0),MATCH($B8&amp;$C8,'Smelter Look-up'!$J:$J,0)))</f>
        <v>303</v>
      </c>
      <c r="X8" s="227">
        <f t="shared" ca="1" si="3"/>
        <v>0</v>
      </c>
      <c r="AB8" s="228" t="str">
        <f t="shared" ca="1" si="4"/>
        <v>GoldUmicore S.A. Business Unit Precious Metals Refining</v>
      </c>
    </row>
    <row r="9" spans="1:34" s="227" customFormat="1" ht="20.100000000000001" customHeight="1">
      <c r="A9" s="262" t="s">
        <v>673</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v>
      </c>
      <c r="K9" s="224"/>
      <c r="L9" s="224"/>
      <c r="M9" s="224"/>
      <c r="N9" s="224"/>
      <c r="O9" s="224"/>
      <c r="P9" s="185"/>
      <c r="Q9" s="225"/>
      <c r="R9" s="182" t="str">
        <f ca="1">IF(ISERROR($V9),"",OFFSET('Smelter Look-up'!$C$4,$V9-4,0)&amp;"")</f>
        <v>Heraeus Metals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111</v>
      </c>
      <c r="X9" s="227">
        <f t="shared" ca="1" si="3"/>
        <v>0</v>
      </c>
      <c r="AB9" s="228" t="str">
        <f t="shared" ca="1" si="4"/>
        <v>GoldHeraeus Metals Hong Kong Ltd.</v>
      </c>
    </row>
    <row r="10" spans="1:34" s="227" customFormat="1" ht="20.100000000000001" customHeight="1">
      <c r="A10" s="262" t="s">
        <v>739</v>
      </c>
      <c r="B10" s="182" t="str">
        <f ca="1">IF(LEN(A10)=0,"",INDEX('Smelter Look-up'!$A:$A,MATCH($A10,'Smelter Look-up'!$E:$E,0)))</f>
        <v>Gold</v>
      </c>
      <c r="C10" s="186" t="str">
        <f ca="1">IF(LEN(A10)=0,"",INDEX('Smelter Look-up'!$C:$C,MATCH($A10,'Smelter Look-up'!$E:$E,0)))</f>
        <v>Zhongyuan Gold Smelter of Zhongjin Gold Corporation</v>
      </c>
      <c r="D10" s="230"/>
      <c r="E10" s="182" t="str">
        <f ca="1">IF(ISERROR($V10),"",OFFSET('Smelter Look-up'!$D$4,$V10-4,0)&amp;"")</f>
        <v>CHINA</v>
      </c>
      <c r="F10" s="182" t="str">
        <f ca="1">IF(ISERROR($V10),"",OFFSET('Smelter Look-up'!$E$4,$V10-4,0))</f>
        <v>CID002224</v>
      </c>
      <c r="G10" s="182" t="str">
        <f ca="1">IF(C10=$X$4,IF(ISERROR($V10),"Enter smelter details","RMI"),IF(ISERROR($V10),"",OFFSET('Smelter Look-up'!$F$4,$V10-4,0)))</f>
        <v>RMI</v>
      </c>
      <c r="H10" s="183">
        <f ca="1">IF(ISERROR($V10),"",OFFSET('Smelter Look-up'!$G$4,$V10-4,0))</f>
        <v>0</v>
      </c>
      <c r="I10" s="184" t="str">
        <f ca="1">IF(ISERROR($V10),"",OFFSET('Smelter Look-up'!$H$4,$V10-4,0))</f>
        <v>Sanmenxia</v>
      </c>
      <c r="J10" s="184" t="str">
        <f ca="1">IF(ISERROR($V10),"",OFFSET('Smelter Look-up'!$I$4,$V10-4,0))</f>
        <v>Henan Sheng</v>
      </c>
      <c r="K10" s="224"/>
      <c r="L10" s="224"/>
      <c r="M10" s="224"/>
      <c r="N10" s="224"/>
      <c r="O10" s="224"/>
      <c r="P10" s="185"/>
      <c r="Q10" s="225"/>
      <c r="R10" s="182" t="str">
        <f ca="1">IF(ISERROR($V10),"",OFFSET('Smelter Look-up'!$C$4,$V10-4,0)&amp;"")</f>
        <v>Zhongyuan Gold Smelter of Zhongjin Gold Corporation</v>
      </c>
      <c r="S10" s="181" t="str">
        <f t="shared" ca="1" si="2"/>
        <v>CN</v>
      </c>
      <c r="T10" s="181" t="str">
        <f ca="1">IF(B10="","",IF(ISERROR(MATCH($J10,SorP!$B$1:$B$6226,0)),"",INDIRECT("'SorP'!$A$"&amp;MATCH($S10&amp;$J10,SorP!C:C,0))))</f>
        <v>CN-HA</v>
      </c>
      <c r="U10" s="201"/>
      <c r="V10" s="226">
        <f ca="1">IF(C10="",NA(),IF(OR(C10="Smelter not listed",C10="Smelter not yet identified"),MATCH($B10&amp;$D10,'Smelter Look-up'!$J:$J,0),MATCH($B10&amp;$C10,'Smelter Look-up'!$J:$J,0)))</f>
        <v>327</v>
      </c>
      <c r="X10" s="227">
        <f t="shared" ca="1" si="3"/>
        <v>0</v>
      </c>
      <c r="AB10" s="228" t="str">
        <f t="shared" ca="1" si="4"/>
        <v>GoldZhongyuan Gold Smelter of Zhongjin Gold Corporation</v>
      </c>
    </row>
    <row r="11" spans="1:34" s="227" customFormat="1" ht="20.100000000000001" customHeight="1">
      <c r="A11" s="262" t="s">
        <v>766</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 ca="1">IF(C11="",NA(),IF(OR(C11="Smelter not listed",C11="Smelter not yet identified"),MATCH($B11&amp;$D11,'Smelter Look-up'!$J:$J,0),MATCH($B11&amp;$C11,'Smelter Look-up'!$J:$J,0)))</f>
        <v>474</v>
      </c>
      <c r="X11" s="227">
        <f t="shared" ca="1" si="3"/>
        <v>0</v>
      </c>
      <c r="AB11" s="228" t="str">
        <f t="shared" ca="1" si="4"/>
        <v>TinMalaysia Smelting Corporation (MSC)</v>
      </c>
    </row>
    <row r="12" spans="1:34" s="227" customFormat="1" ht="20.100000000000001" customHeight="1">
      <c r="A12" s="262" t="s">
        <v>772</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499</v>
      </c>
      <c r="X12" s="227">
        <f t="shared" ca="1" si="3"/>
        <v>0</v>
      </c>
      <c r="AB12" s="228" t="str">
        <f t="shared" ca="1" si="4"/>
        <v>TinOperaciones Metalurgicas S.A.</v>
      </c>
    </row>
    <row r="13" spans="1:34" s="227" customFormat="1" ht="20.100000000000001" customHeight="1">
      <c r="A13" s="262" t="s">
        <v>779</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 ca="1">IF(C13="",NA(),IF(OR(C13="Smelter not listed",C13="Smelter not yet identified"),MATCH($B13&amp;$D13,'Smelter Look-up'!$J:$J,0),MATCH($B13&amp;$C13,'Smelter Look-up'!$J:$J,0)))</f>
        <v>547</v>
      </c>
      <c r="X13" s="227">
        <f t="shared" ca="1" si="3"/>
        <v>0</v>
      </c>
      <c r="AB13" s="228" t="str">
        <f t="shared" ca="1" si="4"/>
        <v>TinThaisarco</v>
      </c>
    </row>
    <row r="14" spans="1:34" s="227" customFormat="1" ht="20.100000000000001" customHeight="1">
      <c r="A14" s="262" t="s">
        <v>781</v>
      </c>
      <c r="B14" s="182" t="str">
        <f ca="1">IF(LEN(A14)=0,"",INDEX('Smelter Look-up'!$A:$A,MATCH($A14,'Smelter Look-up'!$E:$E,0)))</f>
        <v>Tin</v>
      </c>
      <c r="C14" s="186" t="str">
        <f ca="1">IF(LEN(A14)=0,"",INDEX('Smelter Look-up'!$C:$C,MATCH($A14,'Smelter Look-up'!$E:$E,0)))</f>
        <v>Yunnan Chengfeng Non-ferrous Metals Co., Ltd.</v>
      </c>
      <c r="D14" s="230"/>
      <c r="E14" s="182" t="str">
        <f ca="1">IF(ISERROR($V14),"",OFFSET('Smelter Look-up'!$D$4,$V14-4,0)&amp;"")</f>
        <v>CHINA</v>
      </c>
      <c r="F14" s="182" t="str">
        <f ca="1">IF(ISERROR($V14),"",OFFSET('Smelter Look-up'!$E$4,$V14-4,0))</f>
        <v>CID002158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565</v>
      </c>
      <c r="X14" s="227">
        <f t="shared" ca="1" si="3"/>
        <v>0</v>
      </c>
      <c r="AB14" s="228" t="str">
        <f t="shared" ca="1" si="4"/>
        <v>TinYunnan Chengfeng Non-ferrous Metals Co., Ltd.</v>
      </c>
    </row>
    <row r="15" spans="1:34" s="227" customFormat="1" ht="20.100000000000001" customHeight="1">
      <c r="A15" s="262" t="s">
        <v>765</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 ca="1">IF(C15="",NA(),IF(OR(C15="Smelter not listed",C15="Smelter not yet identified"),MATCH($B15&amp;$D15,'Smelter Look-up'!$J:$J,0),MATCH($B15&amp;$C15,'Smelter Look-up'!$J:$J,0)))</f>
        <v>414</v>
      </c>
      <c r="X15" s="227">
        <f t="shared" ca="1" si="3"/>
        <v>0</v>
      </c>
      <c r="AB15" s="228" t="str">
        <f t="shared" ca="1" si="4"/>
        <v>TinChina Tin Group Co., Ltd.</v>
      </c>
    </row>
    <row r="16" spans="1:34" s="227" customFormat="1" ht="20.100000000000001" customHeight="1">
      <c r="A16" s="262" t="s">
        <v>768</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487</v>
      </c>
      <c r="X16" s="227">
        <f t="shared" ca="1" si="3"/>
        <v>0</v>
      </c>
      <c r="AB16" s="228" t="str">
        <f t="shared" ca="1" si="4"/>
        <v>TinMinsur</v>
      </c>
    </row>
    <row r="17" spans="1:28" s="227" customFormat="1" ht="20.100000000000001" customHeight="1">
      <c r="A17" s="262" t="s">
        <v>1801</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405</v>
      </c>
      <c r="X17" s="227">
        <f t="shared" ca="1" si="3"/>
        <v>0</v>
      </c>
      <c r="AB17" s="228" t="str">
        <f t="shared" ca="1" si="4"/>
        <v>TinAurubis Beerse</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30" priority="1" stopIfTrue="1">
      <formula>IF(B5="",TRUE)</formula>
    </cfRule>
    <cfRule type="expression" dxfId="29" priority="2" stopIfTrue="1">
      <formula>IF(AND(COUNTIF(MetalSmelter,B5&amp;C5)=0,LEN(C5)&gt;0),TRUE,FALSE)</formula>
    </cfRule>
  </conditionalFormatting>
  <conditionalFormatting sqref="C5:C2504">
    <cfRule type="expression" dxfId="28" priority="9" stopIfTrue="1">
      <formula>IF(AND(B5&lt;&gt;"",C5=""),TRUE)</formula>
    </cfRule>
  </conditionalFormatting>
  <conditionalFormatting sqref="D5:D2504">
    <cfRule type="expression" dxfId="27" priority="13" stopIfTrue="1">
      <formula>IF(AND(LEN($C5)&gt;0,AND($C5&lt;&gt;"Smelter Not Listed",ISBLANK($D5))),1,0)</formula>
    </cfRule>
    <cfRule type="expression" dxfId="26" priority="20" stopIfTrue="1">
      <formula>IF(AND(D5="",$C5=$X$4),TRUE)</formula>
    </cfRule>
    <cfRule type="expression" dxfId="25" priority="21" stopIfTrue="1">
      <formula>IF(FIND("!",D5),TRUE)</formula>
    </cfRule>
  </conditionalFormatting>
  <conditionalFormatting sqref="E5:E2504 R5:R2504">
    <cfRule type="expression" dxfId="24" priority="7" stopIfTrue="1">
      <formula>IF(AND(E5="",$C5=$X$4),TRUE)</formula>
    </cfRule>
    <cfRule type="expression" dxfId="23" priority="8" stopIfTrue="1">
      <formula>IF(FIND("!",E5),TRUE)</formula>
    </cfRule>
  </conditionalFormatting>
  <conditionalFormatting sqref="F5:F2504">
    <cfRule type="expression" dxfId="22" priority="5" stopIfTrue="1">
      <formula>IF(AND(LEN($A5)&gt;0,$A5&lt;&gt;$F5),TRUE,FALSE)</formula>
    </cfRule>
  </conditionalFormatting>
  <conditionalFormatting sqref="G5:G2504">
    <cfRule type="expression" dxfId="21"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B62" sqref="B62"/>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6" t="str">
        <f ca="1">OFFSET(L!$C$1,MATCH("Checker"&amp;ADDRESS(ROW(),COLUMN(),4),L!$A:$A,0)-1,SL,,)</f>
        <v>To ensure all required fields have been populated before submitting to your customers review form for any line items highlighted in red</v>
      </c>
      <c r="B1" s="376"/>
      <c r="C1" s="376"/>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W+P PRODUCTS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Peter Schneider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p.schneider@wppro.com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05223-98507-24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Schneider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p.schneider@wppro.com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A5:A13">
    <cfRule type="expression" dxfId="15" priority="49" stopIfTrue="1">
      <formula>$F5=0</formula>
    </cfRule>
    <cfRule type="expression" dxfId="14" priority="50" stopIfTrue="1">
      <formula>AND($F5=1,$G5=0)</formula>
    </cfRule>
    <cfRule type="expression" dxfId="13" priority="51" stopIfTrue="1">
      <formula>AND($F5&lt;&gt;0,$G5&lt;&gt;0)</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B69">
    <cfRule type="expression" dxfId="9" priority="1" stopIfTrue="1">
      <formula>IF(F65=0,TRUE)</formula>
    </cfRule>
  </conditionalFormatting>
  <conditionalFormatting sqref="D56">
    <cfRule type="expression" dxfId="8"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78" t="str">
        <f ca="1">OFFSET(L!$C$1,MATCH("Product List"&amp;ADDRESS(ROW(),COLUMN(),4),L!$A:$A,0)-1,SL,,)</f>
        <v>Completion required only if reporting level "Product (or List of Products)" selected on the 'Declaration' worksheet.</v>
      </c>
      <c r="B1" s="379"/>
      <c r="C1" s="379"/>
      <c r="D1" s="37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7" t="s">
        <v>888</v>
      </c>
      <c r="C4" s="377"/>
      <c r="D4" s="37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0" t="str">
        <f ca="1">OFFSET(L!$C$1,MATCH("General"&amp;"Cpy",L!$A:$A,0)-1,SL,,)</f>
        <v>© 2024 Responsible Minerals Initiative. All rights reserved.</v>
      </c>
      <c r="C2006" s="380"/>
      <c r="D2006" s="380"/>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1"/>
      <c r="C1" s="381"/>
      <c r="D1" s="381"/>
      <c r="E1" s="381"/>
      <c r="F1" s="381"/>
      <c r="G1" s="381"/>
    </row>
    <row r="2" spans="1:11">
      <c r="A2" s="382"/>
      <c r="B2" s="382"/>
      <c r="C2" s="382"/>
      <c r="D2" s="382"/>
      <c r="E2" s="382"/>
      <c r="F2" s="382"/>
      <c r="G2" s="382"/>
      <c r="H2" s="382"/>
      <c r="I2" s="382"/>
    </row>
    <row r="3" spans="1:11">
      <c r="A3" s="382"/>
      <c r="B3" s="382"/>
      <c r="C3" s="382"/>
      <c r="D3" s="382"/>
      <c r="E3" s="382"/>
      <c r="F3" s="382"/>
      <c r="G3" s="382"/>
      <c r="H3" s="382"/>
      <c r="I3" s="38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www.w3.org/XML/1998/namespace"/>
    <ds:schemaRef ds:uri="http://schemas.microsoft.com/office/2006/documentManagement/types"/>
    <ds:schemaRef ds:uri="http://purl.org/dc/terms/"/>
    <ds:schemaRef ds:uri="http://purl.org/dc/elements/1.1/"/>
    <ds:schemaRef ds:uri="6e8a5f3d-031c-4996-804e-0e28298fe1e2"/>
    <ds:schemaRef ds:uri="http://schemas.microsoft.com/office/infopath/2007/PartnerControls"/>
    <ds:schemaRef ds:uri="http://schemas.openxmlformats.org/package/2006/metadata/core-properties"/>
    <ds:schemaRef ds:uri="a54701f6-876b-4337-a24e-543e1bd311e6"/>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Marcel Montigny</cp:lastModifiedBy>
  <cp:lastPrinted>2015-04-21T20:47:43Z</cp:lastPrinted>
  <dcterms:created xsi:type="dcterms:W3CDTF">2010-06-21T21:00:23Z</dcterms:created>
  <dcterms:modified xsi:type="dcterms:W3CDTF">2024-05-31T09:36:19Z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