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autoCompressPictures="0"/>
  <mc:AlternateContent xmlns:mc="http://schemas.openxmlformats.org/markup-compatibility/2006">
    <mc:Choice Requires="x15">
      <x15ac:absPath xmlns:x15ac="http://schemas.microsoft.com/office/spreadsheetml/2010/11/ac" url="C:\Users\Marcel.Montigny.WPPRO\AppData\Local\Microsoft\Windows\INetCache\Content.Outlook\XX61OPDD\"/>
    </mc:Choice>
  </mc:AlternateContent>
  <xr:revisionPtr revIDLastSave="0" documentId="13_ncr:1_{47D014EA-42C8-445A-ABCA-A67976D62AF3}" xr6:coauthVersionLast="36"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75" yWindow="-125" windowWidth="29038"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8" i="5"/>
  <c r="E18" i="5"/>
  <c r="V19" i="5"/>
  <c r="E19" i="5"/>
  <c r="X19" i="5" s="1"/>
  <c r="V20" i="5"/>
  <c r="E20" i="5"/>
  <c r="V21" i="5"/>
  <c r="E21" i="5"/>
  <c r="V22" i="5"/>
  <c r="E22" i="5"/>
  <c r="X22" i="5" s="1"/>
  <c r="V23" i="5"/>
  <c r="E23" i="5"/>
  <c r="X23" i="5" s="1"/>
  <c r="V24" i="5"/>
  <c r="E24" i="5"/>
  <c r="X24" i="5" s="1"/>
  <c r="V25" i="5"/>
  <c r="E25" i="5"/>
  <c r="X25" i="5" s="1"/>
  <c r="V26" i="5"/>
  <c r="E26" i="5"/>
  <c r="V27" i="5"/>
  <c r="E27" i="5"/>
  <c r="X27" i="5" s="1"/>
  <c r="V28" i="5"/>
  <c r="E28" i="5"/>
  <c r="X28" i="5" s="1"/>
  <c r="V29" i="5"/>
  <c r="E29" i="5"/>
  <c r="X29" i="5" s="1"/>
  <c r="V30" i="5"/>
  <c r="E30" i="5"/>
  <c r="V31" i="5"/>
  <c r="E31" i="5"/>
  <c r="X31" i="5" s="1"/>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X42" i="5" s="1"/>
  <c r="V43" i="5"/>
  <c r="E43" i="5"/>
  <c r="V44" i="5"/>
  <c r="E44" i="5"/>
  <c r="V45" i="5"/>
  <c r="E45" i="5"/>
  <c r="X45" i="5" s="1"/>
  <c r="V46" i="5"/>
  <c r="E46" i="5"/>
  <c r="X46" i="5" s="1"/>
  <c r="V47" i="5"/>
  <c r="E47" i="5"/>
  <c r="V48" i="5"/>
  <c r="E48" i="5"/>
  <c r="V49" i="5"/>
  <c r="E49" i="5"/>
  <c r="X49" i="5" s="1"/>
  <c r="V50" i="5"/>
  <c r="E50" i="5"/>
  <c r="V51" i="5"/>
  <c r="E51" i="5"/>
  <c r="X51" i="5" s="1"/>
  <c r="V52" i="5"/>
  <c r="E52" i="5"/>
  <c r="X52" i="5" s="1"/>
  <c r="V53" i="5"/>
  <c r="E53" i="5"/>
  <c r="X53" i="5" s="1"/>
  <c r="V54" i="5"/>
  <c r="E54" i="5"/>
  <c r="V55" i="5"/>
  <c r="E55" i="5"/>
  <c r="X55" i="5" s="1"/>
  <c r="V56" i="5"/>
  <c r="E56" i="5"/>
  <c r="X56" i="5" s="1"/>
  <c r="V57" i="5"/>
  <c r="E57" i="5"/>
  <c r="X57" i="5" s="1"/>
  <c r="V58" i="5"/>
  <c r="E58" i="5"/>
  <c r="X58" i="5" s="1"/>
  <c r="V59" i="5"/>
  <c r="E59" i="5"/>
  <c r="X59" i="5" s="1"/>
  <c r="V60" i="5"/>
  <c r="E60" i="5"/>
  <c r="V61" i="5"/>
  <c r="E61" i="5"/>
  <c r="X61" i="5" s="1"/>
  <c r="V62" i="5"/>
  <c r="E62" i="5"/>
  <c r="V63" i="5"/>
  <c r="E63" i="5"/>
  <c r="X63" i="5" s="1"/>
  <c r="V64" i="5"/>
  <c r="E64" i="5"/>
  <c r="X64" i="5" s="1"/>
  <c r="V65" i="5"/>
  <c r="E65" i="5"/>
  <c r="X65" i="5" s="1"/>
  <c r="V66" i="5"/>
  <c r="E66" i="5"/>
  <c r="V67" i="5"/>
  <c r="E67" i="5"/>
  <c r="X67" i="5" s="1"/>
  <c r="V68" i="5"/>
  <c r="E68" i="5"/>
  <c r="X68" i="5" s="1"/>
  <c r="V69" i="5"/>
  <c r="E69" i="5"/>
  <c r="V70" i="5"/>
  <c r="E70" i="5"/>
  <c r="X70" i="5" s="1"/>
  <c r="V71" i="5"/>
  <c r="E71" i="5"/>
  <c r="V72" i="5"/>
  <c r="E72" i="5"/>
  <c r="X72" i="5" s="1"/>
  <c r="V73" i="5"/>
  <c r="E73" i="5"/>
  <c r="X73" i="5" s="1"/>
  <c r="V74" i="5"/>
  <c r="E74" i="5"/>
  <c r="X74" i="5" s="1"/>
  <c r="V75" i="5"/>
  <c r="E75" i="5"/>
  <c r="V76" i="5"/>
  <c r="E76" i="5"/>
  <c r="X76" i="5" s="1"/>
  <c r="V77" i="5"/>
  <c r="E77" i="5"/>
  <c r="X77" i="5" s="1"/>
  <c r="V78" i="5"/>
  <c r="E78" i="5"/>
  <c r="V79" i="5"/>
  <c r="E79" i="5"/>
  <c r="X79" i="5" s="1"/>
  <c r="V80" i="5"/>
  <c r="E80" i="5"/>
  <c r="X80" i="5" s="1"/>
  <c r="V81" i="5"/>
  <c r="E81" i="5"/>
  <c r="X81" i="5" s="1"/>
  <c r="V82" i="5"/>
  <c r="E82" i="5"/>
  <c r="X82" i="5" s="1"/>
  <c r="V83" i="5"/>
  <c r="E83" i="5"/>
  <c r="X83" i="5" s="1"/>
  <c r="V84" i="5"/>
  <c r="E84" i="5"/>
  <c r="V85" i="5"/>
  <c r="E85" i="5"/>
  <c r="X85" i="5" s="1"/>
  <c r="V86" i="5"/>
  <c r="E86" i="5"/>
  <c r="V87" i="5"/>
  <c r="E87" i="5"/>
  <c r="V88" i="5"/>
  <c r="E88" i="5"/>
  <c r="X88" i="5" s="1"/>
  <c r="V89" i="5"/>
  <c r="E89" i="5"/>
  <c r="X89" i="5" s="1"/>
  <c r="V90" i="5"/>
  <c r="E90" i="5"/>
  <c r="V91" i="5"/>
  <c r="E91" i="5"/>
  <c r="X91" i="5" s="1"/>
  <c r="V92" i="5"/>
  <c r="E92" i="5"/>
  <c r="V93" i="5"/>
  <c r="E93" i="5"/>
  <c r="X93" i="5" s="1"/>
  <c r="V94" i="5"/>
  <c r="E94" i="5"/>
  <c r="X94" i="5" s="1"/>
  <c r="V95" i="5"/>
  <c r="E95" i="5"/>
  <c r="X95" i="5" s="1"/>
  <c r="V96" i="5"/>
  <c r="E96" i="5"/>
  <c r="V97" i="5"/>
  <c r="E97" i="5"/>
  <c r="X97" i="5" s="1"/>
  <c r="V98" i="5"/>
  <c r="E98" i="5"/>
  <c r="V99" i="5"/>
  <c r="E99" i="5"/>
  <c r="V100" i="5"/>
  <c r="E100" i="5"/>
  <c r="X100" i="5" s="1"/>
  <c r="V101" i="5"/>
  <c r="E101" i="5"/>
  <c r="V102" i="5"/>
  <c r="E102" i="5"/>
  <c r="V103" i="5"/>
  <c r="E103" i="5"/>
  <c r="X103" i="5" s="1"/>
  <c r="V104" i="5"/>
  <c r="E104" i="5"/>
  <c r="V105" i="5"/>
  <c r="E105" i="5"/>
  <c r="X105" i="5" s="1"/>
  <c r="V106" i="5"/>
  <c r="E106" i="5"/>
  <c r="X106" i="5" s="1"/>
  <c r="V107" i="5"/>
  <c r="E107" i="5"/>
  <c r="X107" i="5" s="1"/>
  <c r="V108" i="5"/>
  <c r="E108" i="5"/>
  <c r="V109" i="5"/>
  <c r="E109" i="5"/>
  <c r="X109" i="5" s="1"/>
  <c r="V110" i="5"/>
  <c r="E110" i="5"/>
  <c r="X110" i="5" s="1"/>
  <c r="V111" i="5"/>
  <c r="E111" i="5"/>
  <c r="V112" i="5"/>
  <c r="E112" i="5"/>
  <c r="V113" i="5"/>
  <c r="E113" i="5"/>
  <c r="X113" i="5" s="1"/>
  <c r="V114" i="5"/>
  <c r="E114" i="5"/>
  <c r="V115" i="5"/>
  <c r="E115" i="5"/>
  <c r="V116" i="5"/>
  <c r="E116" i="5"/>
  <c r="V117" i="5"/>
  <c r="E117" i="5"/>
  <c r="V118" i="5"/>
  <c r="E118" i="5"/>
  <c r="X118" i="5" s="1"/>
  <c r="V119" i="5"/>
  <c r="E119" i="5"/>
  <c r="X119" i="5" s="1"/>
  <c r="V120" i="5"/>
  <c r="E120" i="5"/>
  <c r="V121" i="5"/>
  <c r="E121" i="5"/>
  <c r="X121" i="5" s="1"/>
  <c r="V122" i="5"/>
  <c r="E122" i="5"/>
  <c r="V123" i="5"/>
  <c r="E123" i="5"/>
  <c r="X123" i="5" s="1"/>
  <c r="V124" i="5"/>
  <c r="E124" i="5"/>
  <c r="X124" i="5" s="1"/>
  <c r="V125" i="5"/>
  <c r="E125" i="5"/>
  <c r="X125" i="5" s="1"/>
  <c r="V126" i="5"/>
  <c r="E126" i="5"/>
  <c r="V127" i="5"/>
  <c r="E127" i="5"/>
  <c r="X127" i="5" s="1"/>
  <c r="V128" i="5"/>
  <c r="E128" i="5"/>
  <c r="V129" i="5"/>
  <c r="E129" i="5"/>
  <c r="V130" i="5"/>
  <c r="E130" i="5"/>
  <c r="X130" i="5" s="1"/>
  <c r="V131" i="5"/>
  <c r="E131" i="5"/>
  <c r="X131" i="5" s="1"/>
  <c r="V132" i="5"/>
  <c r="E132" i="5"/>
  <c r="V133" i="5"/>
  <c r="E133" i="5"/>
  <c r="X133" i="5" s="1"/>
  <c r="V134" i="5"/>
  <c r="E134" i="5"/>
  <c r="V135" i="5"/>
  <c r="E135" i="5"/>
  <c r="X135" i="5" s="1"/>
  <c r="V136" i="5"/>
  <c r="E136" i="5"/>
  <c r="X136" i="5" s="1"/>
  <c r="V137" i="5"/>
  <c r="E137" i="5"/>
  <c r="V138" i="5"/>
  <c r="E138" i="5"/>
  <c r="V139" i="5"/>
  <c r="E139" i="5"/>
  <c r="X139" i="5" s="1"/>
  <c r="V140" i="5"/>
  <c r="E140" i="5"/>
  <c r="V141" i="5"/>
  <c r="E141" i="5"/>
  <c r="X141" i="5" s="1"/>
  <c r="V142" i="5"/>
  <c r="E142" i="5"/>
  <c r="X142" i="5" s="1"/>
  <c r="V143" i="5"/>
  <c r="E143" i="5"/>
  <c r="X143" i="5" s="1"/>
  <c r="V144" i="5"/>
  <c r="E144" i="5"/>
  <c r="V145" i="5"/>
  <c r="E145" i="5"/>
  <c r="X145" i="5" s="1"/>
  <c r="V146" i="5"/>
  <c r="E146" i="5"/>
  <c r="V147" i="5"/>
  <c r="E147" i="5"/>
  <c r="V148" i="5"/>
  <c r="E148" i="5"/>
  <c r="X148" i="5" s="1"/>
  <c r="V149" i="5"/>
  <c r="E149" i="5"/>
  <c r="V150" i="5"/>
  <c r="E150" i="5"/>
  <c r="V151" i="5"/>
  <c r="E151" i="5"/>
  <c r="X151" i="5" s="1"/>
  <c r="V152" i="5"/>
  <c r="E152" i="5"/>
  <c r="V153" i="5"/>
  <c r="E153" i="5"/>
  <c r="X153" i="5" s="1"/>
  <c r="V154" i="5"/>
  <c r="E154" i="5"/>
  <c r="X154" i="5" s="1"/>
  <c r="V155" i="5"/>
  <c r="E155" i="5"/>
  <c r="X155" i="5" s="1"/>
  <c r="V156" i="5"/>
  <c r="E156" i="5"/>
  <c r="V157" i="5"/>
  <c r="E157" i="5"/>
  <c r="X157" i="5" s="1"/>
  <c r="V158" i="5"/>
  <c r="E158" i="5"/>
  <c r="V159" i="5"/>
  <c r="E159" i="5"/>
  <c r="X159" i="5" s="1"/>
  <c r="V160" i="5"/>
  <c r="E160" i="5"/>
  <c r="X160" i="5" s="1"/>
  <c r="V161" i="5"/>
  <c r="E161" i="5"/>
  <c r="V162" i="5"/>
  <c r="E162" i="5"/>
  <c r="V163" i="5"/>
  <c r="E163" i="5"/>
  <c r="X163" i="5" s="1"/>
  <c r="V164" i="5"/>
  <c r="E164" i="5"/>
  <c r="V165" i="5"/>
  <c r="E165" i="5"/>
  <c r="V166" i="5"/>
  <c r="E166" i="5"/>
  <c r="X166" i="5" s="1"/>
  <c r="V167" i="5"/>
  <c r="E167" i="5"/>
  <c r="X167" i="5" s="1"/>
  <c r="V168" i="5"/>
  <c r="E168" i="5"/>
  <c r="V169" i="5"/>
  <c r="E169" i="5"/>
  <c r="X169" i="5" s="1"/>
  <c r="V170" i="5"/>
  <c r="E170" i="5"/>
  <c r="X170" i="5" s="1"/>
  <c r="V171" i="5"/>
  <c r="E171" i="5"/>
  <c r="X171" i="5" s="1"/>
  <c r="V172" i="5"/>
  <c r="E172" i="5"/>
  <c r="X172" i="5" s="1"/>
  <c r="V173" i="5"/>
  <c r="E173" i="5"/>
  <c r="X173" i="5" s="1"/>
  <c r="V174" i="5"/>
  <c r="E174" i="5"/>
  <c r="V175" i="5"/>
  <c r="E175" i="5"/>
  <c r="X175" i="5" s="1"/>
  <c r="V176" i="5"/>
  <c r="E176" i="5"/>
  <c r="V177" i="5"/>
  <c r="E177" i="5"/>
  <c r="V178" i="5"/>
  <c r="E178" i="5"/>
  <c r="X178" i="5" s="1"/>
  <c r="V179" i="5"/>
  <c r="E179" i="5"/>
  <c r="X179" i="5" s="1"/>
  <c r="V180" i="5"/>
  <c r="E180" i="5"/>
  <c r="V181" i="5"/>
  <c r="E181" i="5"/>
  <c r="X181" i="5" s="1"/>
  <c r="V182" i="5"/>
  <c r="E182" i="5"/>
  <c r="V183" i="5"/>
  <c r="E183" i="5"/>
  <c r="X183" i="5" s="1"/>
  <c r="V184" i="5"/>
  <c r="E184" i="5"/>
  <c r="X184" i="5" s="1"/>
  <c r="V185" i="5"/>
  <c r="E185" i="5"/>
  <c r="X185" i="5" s="1"/>
  <c r="V186" i="5"/>
  <c r="E186" i="5"/>
  <c r="V187" i="5"/>
  <c r="E187" i="5"/>
  <c r="X187" i="5" s="1"/>
  <c r="V188" i="5"/>
  <c r="E188" i="5"/>
  <c r="V189" i="5"/>
  <c r="E189" i="5"/>
  <c r="V190" i="5"/>
  <c r="E190" i="5"/>
  <c r="X190" i="5" s="1"/>
  <c r="V191" i="5"/>
  <c r="E191" i="5"/>
  <c r="V192" i="5"/>
  <c r="E192" i="5"/>
  <c r="V193" i="5"/>
  <c r="E193" i="5"/>
  <c r="X193" i="5" s="1"/>
  <c r="V194" i="5"/>
  <c r="E194" i="5"/>
  <c r="V195" i="5"/>
  <c r="E195" i="5"/>
  <c r="X195" i="5" s="1"/>
  <c r="V196" i="5"/>
  <c r="E196" i="5"/>
  <c r="X196" i="5" s="1"/>
  <c r="V197" i="5"/>
  <c r="E197" i="5"/>
  <c r="X197" i="5" s="1"/>
  <c r="V198" i="5"/>
  <c r="E198" i="5"/>
  <c r="V199" i="5"/>
  <c r="E199" i="5"/>
  <c r="X199" i="5" s="1"/>
  <c r="V200" i="5"/>
  <c r="E200" i="5"/>
  <c r="V201" i="5"/>
  <c r="E201" i="5"/>
  <c r="V202" i="5"/>
  <c r="E202" i="5"/>
  <c r="X202" i="5" s="1"/>
  <c r="V203" i="5"/>
  <c r="E203" i="5"/>
  <c r="X203" i="5" s="1"/>
  <c r="V204" i="5"/>
  <c r="E204" i="5"/>
  <c r="V205" i="5"/>
  <c r="E205" i="5"/>
  <c r="X205" i="5" s="1"/>
  <c r="V206" i="5"/>
  <c r="E206" i="5"/>
  <c r="V207" i="5"/>
  <c r="E207" i="5"/>
  <c r="V208" i="5"/>
  <c r="E208" i="5"/>
  <c r="X208" i="5" s="1"/>
  <c r="V209" i="5"/>
  <c r="E209" i="5"/>
  <c r="X209" i="5" s="1"/>
  <c r="V210" i="5"/>
  <c r="E210" i="5"/>
  <c r="V211" i="5"/>
  <c r="E211" i="5"/>
  <c r="X211" i="5" s="1"/>
  <c r="V212" i="5"/>
  <c r="E212" i="5"/>
  <c r="V213" i="5"/>
  <c r="E213" i="5"/>
  <c r="X213" i="5" s="1"/>
  <c r="V214" i="5"/>
  <c r="E214" i="5"/>
  <c r="X214" i="5" s="1"/>
  <c r="V215" i="5"/>
  <c r="E215" i="5"/>
  <c r="V216" i="5"/>
  <c r="E216" i="5"/>
  <c r="V217" i="5"/>
  <c r="E217" i="5"/>
  <c r="X217" i="5" s="1"/>
  <c r="V218" i="5"/>
  <c r="E218" i="5"/>
  <c r="V219" i="5"/>
  <c r="E219" i="5"/>
  <c r="X219" i="5" s="1"/>
  <c r="V220" i="5"/>
  <c r="E220" i="5"/>
  <c r="X220" i="5" s="1"/>
  <c r="V221" i="5"/>
  <c r="E221" i="5"/>
  <c r="V222" i="5"/>
  <c r="E222" i="5"/>
  <c r="V223" i="5"/>
  <c r="E223" i="5"/>
  <c r="X223" i="5" s="1"/>
  <c r="V224" i="5"/>
  <c r="E224" i="5"/>
  <c r="V225" i="5"/>
  <c r="E225" i="5"/>
  <c r="V226" i="5"/>
  <c r="E226" i="5"/>
  <c r="X226" i="5" s="1"/>
  <c r="V227" i="5"/>
  <c r="E227" i="5"/>
  <c r="X227" i="5" s="1"/>
  <c r="V228" i="5"/>
  <c r="E228" i="5"/>
  <c r="V229" i="5"/>
  <c r="E229" i="5"/>
  <c r="X229" i="5" s="1"/>
  <c r="V230" i="5"/>
  <c r="E230" i="5"/>
  <c r="V231" i="5"/>
  <c r="E231" i="5"/>
  <c r="X231" i="5" s="1"/>
  <c r="V232" i="5"/>
  <c r="E232" i="5"/>
  <c r="X232" i="5" s="1"/>
  <c r="V233" i="5"/>
  <c r="E233" i="5"/>
  <c r="V234" i="5"/>
  <c r="E234" i="5"/>
  <c r="V235" i="5"/>
  <c r="E235" i="5"/>
  <c r="X235" i="5" s="1"/>
  <c r="V236" i="5"/>
  <c r="E236" i="5"/>
  <c r="V237" i="5"/>
  <c r="E237" i="5"/>
  <c r="V238" i="5"/>
  <c r="E238" i="5"/>
  <c r="X238" i="5" s="1"/>
  <c r="V239" i="5"/>
  <c r="E239" i="5"/>
  <c r="V240" i="5"/>
  <c r="E240" i="5"/>
  <c r="V241" i="5"/>
  <c r="E241" i="5"/>
  <c r="X241" i="5" s="1"/>
  <c r="V242" i="5"/>
  <c r="E242" i="5"/>
  <c r="V243" i="5"/>
  <c r="E243" i="5"/>
  <c r="V244" i="5"/>
  <c r="E244" i="5"/>
  <c r="V245" i="5"/>
  <c r="E245" i="5"/>
  <c r="X245" i="5" s="1"/>
  <c r="V246" i="5"/>
  <c r="E246" i="5"/>
  <c r="V247" i="5"/>
  <c r="E247" i="5"/>
  <c r="X247" i="5" s="1"/>
  <c r="V248" i="5"/>
  <c r="E248" i="5"/>
  <c r="V249" i="5"/>
  <c r="E249" i="5"/>
  <c r="V250" i="5"/>
  <c r="E250" i="5"/>
  <c r="X250" i="5" s="1"/>
  <c r="V251" i="5"/>
  <c r="E251" i="5"/>
  <c r="V252" i="5"/>
  <c r="E252" i="5"/>
  <c r="V253" i="5"/>
  <c r="E253" i="5"/>
  <c r="X253" i="5" s="1"/>
  <c r="V254" i="5"/>
  <c r="E254" i="5"/>
  <c r="X254" i="5" s="1"/>
  <c r="V255" i="5"/>
  <c r="E255" i="5"/>
  <c r="V256" i="5"/>
  <c r="E256" i="5"/>
  <c r="V257" i="5"/>
  <c r="E257" i="5"/>
  <c r="X257" i="5" s="1"/>
  <c r="V258" i="5"/>
  <c r="E258" i="5"/>
  <c r="V259" i="5"/>
  <c r="E259" i="5"/>
  <c r="X259" i="5" s="1"/>
  <c r="V260" i="5"/>
  <c r="E260" i="5"/>
  <c r="V261" i="5"/>
  <c r="E261" i="5"/>
  <c r="V262" i="5"/>
  <c r="E262" i="5"/>
  <c r="X262" i="5" s="1"/>
  <c r="V263" i="5"/>
  <c r="E263" i="5"/>
  <c r="V264" i="5"/>
  <c r="E264" i="5"/>
  <c r="V265" i="5"/>
  <c r="E265" i="5"/>
  <c r="V266" i="5"/>
  <c r="E266" i="5"/>
  <c r="X266" i="5" s="1"/>
  <c r="V267" i="5"/>
  <c r="E267" i="5"/>
  <c r="X267" i="5" s="1"/>
  <c r="V268" i="5"/>
  <c r="E268" i="5"/>
  <c r="X268" i="5" s="1"/>
  <c r="V269" i="5"/>
  <c r="E269" i="5"/>
  <c r="X269" i="5" s="1"/>
  <c r="V270" i="5"/>
  <c r="E270" i="5"/>
  <c r="X270" i="5" s="1"/>
  <c r="V271" i="5"/>
  <c r="E271" i="5"/>
  <c r="X271" i="5" s="1"/>
  <c r="V272" i="5"/>
  <c r="E272" i="5"/>
  <c r="V273" i="5"/>
  <c r="E273" i="5"/>
  <c r="V274" i="5"/>
  <c r="E274" i="5"/>
  <c r="X274" i="5" s="1"/>
  <c r="V275" i="5"/>
  <c r="E275" i="5"/>
  <c r="X275" i="5" s="1"/>
  <c r="V276" i="5"/>
  <c r="E276" i="5"/>
  <c r="V277" i="5"/>
  <c r="E277" i="5"/>
  <c r="X277" i="5" s="1"/>
  <c r="V278" i="5"/>
  <c r="E278" i="5"/>
  <c r="V279" i="5"/>
  <c r="E279" i="5"/>
  <c r="V280" i="5"/>
  <c r="E280" i="5"/>
  <c r="X280" i="5" s="1"/>
  <c r="V281" i="5"/>
  <c r="E281" i="5"/>
  <c r="V282" i="5"/>
  <c r="E282" i="5"/>
  <c r="V283" i="5"/>
  <c r="E283" i="5"/>
  <c r="X283" i="5" s="1"/>
  <c r="V284" i="5"/>
  <c r="E284" i="5"/>
  <c r="V285" i="5"/>
  <c r="E285" i="5"/>
  <c r="V286" i="5"/>
  <c r="E286" i="5"/>
  <c r="X286" i="5" s="1"/>
  <c r="V287" i="5"/>
  <c r="E287" i="5"/>
  <c r="V288" i="5"/>
  <c r="E288" i="5"/>
  <c r="V289" i="5"/>
  <c r="E289" i="5"/>
  <c r="X289" i="5" s="1"/>
  <c r="V290" i="5"/>
  <c r="E290" i="5"/>
  <c r="V291" i="5"/>
  <c r="E291" i="5"/>
  <c r="X291" i="5" s="1"/>
  <c r="V292" i="5"/>
  <c r="E292" i="5"/>
  <c r="X292" i="5" s="1"/>
  <c r="V293" i="5"/>
  <c r="E293" i="5"/>
  <c r="V294" i="5"/>
  <c r="E294" i="5"/>
  <c r="V295" i="5"/>
  <c r="E295" i="5"/>
  <c r="X295" i="5" s="1"/>
  <c r="V296" i="5"/>
  <c r="E296" i="5"/>
  <c r="V297" i="5"/>
  <c r="E297" i="5"/>
  <c r="V298" i="5"/>
  <c r="E298" i="5"/>
  <c r="X298" i="5" s="1"/>
  <c r="V299" i="5"/>
  <c r="E299" i="5"/>
  <c r="X299" i="5" s="1"/>
  <c r="V300" i="5"/>
  <c r="E300" i="5"/>
  <c r="V301" i="5"/>
  <c r="E301" i="5"/>
  <c r="V302" i="5"/>
  <c r="E302" i="5"/>
  <c r="X302" i="5" s="1"/>
  <c r="V303" i="5"/>
  <c r="E303" i="5"/>
  <c r="V304" i="5"/>
  <c r="E304" i="5"/>
  <c r="X304" i="5" s="1"/>
  <c r="V305" i="5"/>
  <c r="E305" i="5"/>
  <c r="V306" i="5"/>
  <c r="E306" i="5"/>
  <c r="V307" i="5"/>
  <c r="E307" i="5"/>
  <c r="X307" i="5" s="1"/>
  <c r="V308" i="5"/>
  <c r="E308" i="5"/>
  <c r="V309" i="5"/>
  <c r="E309" i="5"/>
  <c r="V310" i="5"/>
  <c r="E310" i="5"/>
  <c r="X310" i="5" s="1"/>
  <c r="V311" i="5"/>
  <c r="E311" i="5"/>
  <c r="V312" i="5"/>
  <c r="E312" i="5"/>
  <c r="V313" i="5"/>
  <c r="E313" i="5"/>
  <c r="X313" i="5" s="1"/>
  <c r="V314" i="5"/>
  <c r="E314" i="5"/>
  <c r="V315" i="5"/>
  <c r="E315" i="5"/>
  <c r="V316" i="5"/>
  <c r="E316" i="5"/>
  <c r="X316" i="5" s="1"/>
  <c r="V317" i="5"/>
  <c r="E317" i="5"/>
  <c r="V318" i="5"/>
  <c r="E318" i="5"/>
  <c r="V319" i="5"/>
  <c r="E319" i="5"/>
  <c r="X319" i="5" s="1"/>
  <c r="V320" i="5"/>
  <c r="E320" i="5"/>
  <c r="V321" i="5"/>
  <c r="E321" i="5"/>
  <c r="V322" i="5"/>
  <c r="E322" i="5"/>
  <c r="X322" i="5" s="1"/>
  <c r="V323" i="5"/>
  <c r="E323" i="5"/>
  <c r="V324" i="5"/>
  <c r="E324" i="5"/>
  <c r="V325" i="5"/>
  <c r="E325" i="5"/>
  <c r="X325" i="5" s="1"/>
  <c r="V326" i="5"/>
  <c r="E326" i="5"/>
  <c r="V327" i="5"/>
  <c r="E327" i="5"/>
  <c r="V328" i="5"/>
  <c r="E328" i="5"/>
  <c r="X328" i="5" s="1"/>
  <c r="V329" i="5"/>
  <c r="E329" i="5"/>
  <c r="V330" i="5"/>
  <c r="E330" i="5"/>
  <c r="V331" i="5"/>
  <c r="E331" i="5"/>
  <c r="X331" i="5" s="1"/>
  <c r="V332" i="5"/>
  <c r="E332" i="5"/>
  <c r="X332" i="5" s="1"/>
  <c r="V333" i="5"/>
  <c r="E333" i="5"/>
  <c r="V334" i="5"/>
  <c r="E334" i="5"/>
  <c r="X334" i="5" s="1"/>
  <c r="V335" i="5"/>
  <c r="E335" i="5"/>
  <c r="V336" i="5"/>
  <c r="E336" i="5"/>
  <c r="V337" i="5"/>
  <c r="E337" i="5"/>
  <c r="X337" i="5" s="1"/>
  <c r="V338" i="5"/>
  <c r="E338" i="5"/>
  <c r="V339" i="5"/>
  <c r="E339" i="5"/>
  <c r="V340" i="5"/>
  <c r="E340" i="5"/>
  <c r="X340" i="5" s="1"/>
  <c r="V341" i="5"/>
  <c r="E341" i="5"/>
  <c r="X341" i="5" s="1"/>
  <c r="V342" i="5"/>
  <c r="E342" i="5"/>
  <c r="V343" i="5"/>
  <c r="E343" i="5"/>
  <c r="X343" i="5" s="1"/>
  <c r="V344" i="5"/>
  <c r="E344" i="5"/>
  <c r="X344" i="5" s="1"/>
  <c r="V345" i="5"/>
  <c r="E345" i="5"/>
  <c r="V346" i="5"/>
  <c r="E346" i="5"/>
  <c r="X346" i="5" s="1"/>
  <c r="V347" i="5"/>
  <c r="E347" i="5"/>
  <c r="V348" i="5"/>
  <c r="E348" i="5"/>
  <c r="X348" i="5" s="1"/>
  <c r="V349" i="5"/>
  <c r="E349" i="5"/>
  <c r="X349" i="5" s="1"/>
  <c r="V350" i="5"/>
  <c r="E350" i="5"/>
  <c r="V351" i="5"/>
  <c r="E351" i="5"/>
  <c r="V352" i="5"/>
  <c r="E352" i="5"/>
  <c r="X352" i="5" s="1"/>
  <c r="V353" i="5"/>
  <c r="E353" i="5"/>
  <c r="V354" i="5"/>
  <c r="E354" i="5"/>
  <c r="V355" i="5"/>
  <c r="E355" i="5"/>
  <c r="X355" i="5" s="1"/>
  <c r="V356" i="5"/>
  <c r="E356" i="5"/>
  <c r="V357" i="5"/>
  <c r="E357" i="5"/>
  <c r="V358" i="5"/>
  <c r="E358" i="5"/>
  <c r="X358" i="5" s="1"/>
  <c r="V359" i="5"/>
  <c r="E359" i="5"/>
  <c r="V360" i="5"/>
  <c r="E360" i="5"/>
  <c r="V361" i="5"/>
  <c r="E361" i="5"/>
  <c r="X361" i="5" s="1"/>
  <c r="V362" i="5"/>
  <c r="E362" i="5"/>
  <c r="V363" i="5"/>
  <c r="E363" i="5"/>
  <c r="V364" i="5"/>
  <c r="E364" i="5"/>
  <c r="X364" i="5" s="1"/>
  <c r="V365" i="5"/>
  <c r="E365" i="5"/>
  <c r="V366" i="5"/>
  <c r="E366" i="5"/>
  <c r="V367" i="5"/>
  <c r="E367" i="5"/>
  <c r="X367" i="5" s="1"/>
  <c r="V368" i="5"/>
  <c r="E368" i="5"/>
  <c r="X368" i="5" s="1"/>
  <c r="V369" i="5"/>
  <c r="E369" i="5"/>
  <c r="V370" i="5"/>
  <c r="E370" i="5"/>
  <c r="X370" i="5" s="1"/>
  <c r="V371" i="5"/>
  <c r="E371" i="5"/>
  <c r="X371" i="5" s="1"/>
  <c r="V372" i="5"/>
  <c r="E372" i="5"/>
  <c r="V373" i="5"/>
  <c r="E373" i="5"/>
  <c r="X373" i="5" s="1"/>
  <c r="V374" i="5"/>
  <c r="E374" i="5"/>
  <c r="V375" i="5"/>
  <c r="E375" i="5"/>
  <c r="V376" i="5"/>
  <c r="E376" i="5"/>
  <c r="X376" i="5" s="1"/>
  <c r="V377" i="5"/>
  <c r="E377" i="5"/>
  <c r="X377" i="5" s="1"/>
  <c r="V378" i="5"/>
  <c r="E378" i="5"/>
  <c r="V379" i="5"/>
  <c r="E379" i="5"/>
  <c r="X379" i="5" s="1"/>
  <c r="V380" i="5"/>
  <c r="E380" i="5"/>
  <c r="X380" i="5" s="1"/>
  <c r="V381" i="5"/>
  <c r="E381" i="5"/>
  <c r="X381" i="5" s="1"/>
  <c r="V382" i="5"/>
  <c r="E382" i="5"/>
  <c r="X382" i="5" s="1"/>
  <c r="V383" i="5"/>
  <c r="E383" i="5"/>
  <c r="V384" i="5"/>
  <c r="E384" i="5"/>
  <c r="X384" i="5" s="1"/>
  <c r="V385" i="5"/>
  <c r="E385" i="5"/>
  <c r="X385" i="5" s="1"/>
  <c r="V386" i="5"/>
  <c r="E386" i="5"/>
  <c r="V387" i="5"/>
  <c r="E387" i="5"/>
  <c r="V388" i="5"/>
  <c r="E388" i="5"/>
  <c r="X388" i="5" s="1"/>
  <c r="V389" i="5"/>
  <c r="E389" i="5"/>
  <c r="X389" i="5" s="1"/>
  <c r="V390" i="5"/>
  <c r="E390" i="5"/>
  <c r="V391" i="5"/>
  <c r="E391" i="5"/>
  <c r="X391" i="5" s="1"/>
  <c r="V392" i="5"/>
  <c r="E392" i="5"/>
  <c r="X392" i="5" s="1"/>
  <c r="V393" i="5"/>
  <c r="E393" i="5"/>
  <c r="V394" i="5"/>
  <c r="E394" i="5"/>
  <c r="X394" i="5" s="1"/>
  <c r="V395" i="5"/>
  <c r="E395" i="5"/>
  <c r="V396" i="5"/>
  <c r="E396" i="5"/>
  <c r="V397" i="5"/>
  <c r="E397" i="5"/>
  <c r="X397" i="5" s="1"/>
  <c r="V398" i="5"/>
  <c r="E398" i="5"/>
  <c r="V399" i="5"/>
  <c r="E399" i="5"/>
  <c r="X399" i="5" s="1"/>
  <c r="V400" i="5"/>
  <c r="E400" i="5"/>
  <c r="X400" i="5" s="1"/>
  <c r="V401" i="5"/>
  <c r="E401" i="5"/>
  <c r="X401" i="5" s="1"/>
  <c r="V402" i="5"/>
  <c r="E402" i="5"/>
  <c r="V403" i="5"/>
  <c r="E403" i="5"/>
  <c r="X403" i="5" s="1"/>
  <c r="V404" i="5"/>
  <c r="E404" i="5"/>
  <c r="X404" i="5" s="1"/>
  <c r="V405" i="5"/>
  <c r="E405" i="5"/>
  <c r="V406" i="5"/>
  <c r="E406" i="5"/>
  <c r="X406" i="5" s="1"/>
  <c r="V407" i="5"/>
  <c r="E407" i="5"/>
  <c r="V408" i="5"/>
  <c r="E408" i="5"/>
  <c r="X408" i="5" s="1"/>
  <c r="V409" i="5"/>
  <c r="E409" i="5"/>
  <c r="X409" i="5" s="1"/>
  <c r="V410" i="5"/>
  <c r="E410" i="5"/>
  <c r="V411" i="5"/>
  <c r="E411" i="5"/>
  <c r="V412" i="5"/>
  <c r="E412" i="5"/>
  <c r="X412" i="5" s="1"/>
  <c r="V413" i="5"/>
  <c r="E413" i="5"/>
  <c r="X413" i="5" s="1"/>
  <c r="V414" i="5"/>
  <c r="E414" i="5"/>
  <c r="V415" i="5"/>
  <c r="E415" i="5"/>
  <c r="X415" i="5" s="1"/>
  <c r="V416" i="5"/>
  <c r="E416" i="5"/>
  <c r="X416" i="5" s="1"/>
  <c r="V417" i="5"/>
  <c r="E417" i="5"/>
  <c r="X417" i="5" s="1"/>
  <c r="V418" i="5"/>
  <c r="E418" i="5"/>
  <c r="X418" i="5" s="1"/>
  <c r="V419" i="5"/>
  <c r="E419" i="5"/>
  <c r="V420" i="5"/>
  <c r="E420" i="5"/>
  <c r="X420" i="5" s="1"/>
  <c r="V421" i="5"/>
  <c r="E421" i="5"/>
  <c r="X421" i="5" s="1"/>
  <c r="V422" i="5"/>
  <c r="E422" i="5"/>
  <c r="V423" i="5"/>
  <c r="E423" i="5"/>
  <c r="V424" i="5"/>
  <c r="E424" i="5"/>
  <c r="X424" i="5" s="1"/>
  <c r="V425" i="5"/>
  <c r="E425" i="5"/>
  <c r="X425" i="5" s="1"/>
  <c r="V426" i="5"/>
  <c r="E426" i="5"/>
  <c r="V427" i="5"/>
  <c r="E427" i="5"/>
  <c r="X427" i="5" s="1"/>
  <c r="V428" i="5"/>
  <c r="E428" i="5"/>
  <c r="X428" i="5" s="1"/>
  <c r="V429" i="5"/>
  <c r="E429" i="5"/>
  <c r="X429" i="5" s="1"/>
  <c r="V430" i="5"/>
  <c r="E430" i="5"/>
  <c r="X430" i="5" s="1"/>
  <c r="V431" i="5"/>
  <c r="E431" i="5"/>
  <c r="V432" i="5"/>
  <c r="E432" i="5"/>
  <c r="X432" i="5" s="1"/>
  <c r="V433" i="5"/>
  <c r="E433" i="5"/>
  <c r="X433" i="5" s="1"/>
  <c r="V434" i="5"/>
  <c r="E434" i="5"/>
  <c r="V435" i="5"/>
  <c r="E435" i="5"/>
  <c r="V436" i="5"/>
  <c r="E436" i="5"/>
  <c r="X436" i="5" s="1"/>
  <c r="V437" i="5"/>
  <c r="E437" i="5"/>
  <c r="X437" i="5" s="1"/>
  <c r="V438" i="5"/>
  <c r="E438" i="5"/>
  <c r="V439" i="5"/>
  <c r="E439" i="5"/>
  <c r="X439" i="5" s="1"/>
  <c r="V440" i="5"/>
  <c r="E440" i="5"/>
  <c r="V441" i="5"/>
  <c r="E441" i="5"/>
  <c r="X441" i="5" s="1"/>
  <c r="V442" i="5"/>
  <c r="E442" i="5"/>
  <c r="X442" i="5" s="1"/>
  <c r="V443" i="5"/>
  <c r="E443" i="5"/>
  <c r="V444" i="5"/>
  <c r="E444" i="5"/>
  <c r="X444" i="5" s="1"/>
  <c r="V445" i="5"/>
  <c r="E445" i="5"/>
  <c r="X445" i="5" s="1"/>
  <c r="V446" i="5"/>
  <c r="E446" i="5"/>
  <c r="V447" i="5"/>
  <c r="E447" i="5"/>
  <c r="V448" i="5"/>
  <c r="E448" i="5"/>
  <c r="X448" i="5" s="1"/>
  <c r="V449" i="5"/>
  <c r="E449" i="5"/>
  <c r="X449" i="5" s="1"/>
  <c r="V450" i="5"/>
  <c r="E450" i="5"/>
  <c r="V451" i="5"/>
  <c r="E451" i="5"/>
  <c r="X451" i="5" s="1"/>
  <c r="V452" i="5"/>
  <c r="E452" i="5"/>
  <c r="X452" i="5" s="1"/>
  <c r="V453" i="5"/>
  <c r="E453" i="5"/>
  <c r="V454" i="5"/>
  <c r="E454" i="5"/>
  <c r="X454" i="5" s="1"/>
  <c r="V455" i="5"/>
  <c r="E455" i="5"/>
  <c r="X455" i="5" s="1"/>
  <c r="V456" i="5"/>
  <c r="E456" i="5"/>
  <c r="V457" i="5"/>
  <c r="E457" i="5"/>
  <c r="X457" i="5" s="1"/>
  <c r="V458" i="5"/>
  <c r="E458" i="5"/>
  <c r="V459" i="5"/>
  <c r="E459" i="5"/>
  <c r="V460" i="5"/>
  <c r="E460" i="5"/>
  <c r="X460" i="5" s="1"/>
  <c r="V461" i="5"/>
  <c r="E461" i="5"/>
  <c r="V462" i="5"/>
  <c r="E462" i="5"/>
  <c r="V463" i="5"/>
  <c r="E463" i="5"/>
  <c r="X463" i="5" s="1"/>
  <c r="V464" i="5"/>
  <c r="E464" i="5"/>
  <c r="X464" i="5" s="1"/>
  <c r="V465" i="5"/>
  <c r="E465" i="5"/>
  <c r="V466" i="5"/>
  <c r="E466" i="5"/>
  <c r="X466" i="5" s="1"/>
  <c r="V467" i="5"/>
  <c r="E467" i="5"/>
  <c r="V468" i="5"/>
  <c r="E468" i="5"/>
  <c r="V469" i="5"/>
  <c r="E469" i="5"/>
  <c r="V470" i="5"/>
  <c r="E470" i="5"/>
  <c r="X470" i="5" s="1"/>
  <c r="V471" i="5"/>
  <c r="E471" i="5"/>
  <c r="X471" i="5" s="1"/>
  <c r="V472" i="5"/>
  <c r="E472" i="5"/>
  <c r="X472" i="5" s="1"/>
  <c r="V473" i="5"/>
  <c r="E473" i="5"/>
  <c r="V474" i="5"/>
  <c r="E474" i="5"/>
  <c r="V475" i="5"/>
  <c r="E475" i="5"/>
  <c r="X475" i="5" s="1"/>
  <c r="V476" i="5"/>
  <c r="E476" i="5"/>
  <c r="X476" i="5" s="1"/>
  <c r="V477" i="5"/>
  <c r="E477" i="5"/>
  <c r="V478" i="5"/>
  <c r="E478" i="5"/>
  <c r="X478" i="5" s="1"/>
  <c r="V479" i="5"/>
  <c r="E479" i="5"/>
  <c r="X479" i="5" s="1"/>
  <c r="V480" i="5"/>
  <c r="E480" i="5"/>
  <c r="X480" i="5" s="1"/>
  <c r="V481" i="5"/>
  <c r="E481" i="5"/>
  <c r="X481" i="5" s="1"/>
  <c r="V482" i="5"/>
  <c r="E482" i="5"/>
  <c r="V483" i="5"/>
  <c r="E483" i="5"/>
  <c r="V484" i="5"/>
  <c r="E484" i="5"/>
  <c r="X484" i="5" s="1"/>
  <c r="V485" i="5"/>
  <c r="E485" i="5"/>
  <c r="V486" i="5"/>
  <c r="E486" i="5"/>
  <c r="V487" i="5"/>
  <c r="E487" i="5"/>
  <c r="X487" i="5" s="1"/>
  <c r="V488" i="5"/>
  <c r="E488" i="5"/>
  <c r="V489" i="5"/>
  <c r="E489" i="5"/>
  <c r="V490" i="5"/>
  <c r="E490" i="5"/>
  <c r="V491" i="5"/>
  <c r="E491" i="5"/>
  <c r="X491" i="5" s="1"/>
  <c r="V492" i="5"/>
  <c r="E492" i="5"/>
  <c r="V493" i="5"/>
  <c r="E493" i="5"/>
  <c r="X493" i="5" s="1"/>
  <c r="V494" i="5"/>
  <c r="E494" i="5"/>
  <c r="X494" i="5" s="1"/>
  <c r="V495" i="5"/>
  <c r="E495" i="5"/>
  <c r="V496" i="5"/>
  <c r="E496" i="5"/>
  <c r="X496" i="5" s="1"/>
  <c r="V497" i="5"/>
  <c r="E497" i="5"/>
  <c r="V498" i="5"/>
  <c r="E498" i="5"/>
  <c r="V499" i="5"/>
  <c r="E499" i="5"/>
  <c r="X499" i="5" s="1"/>
  <c r="V500" i="5"/>
  <c r="E500" i="5"/>
  <c r="X500" i="5" s="1"/>
  <c r="V501" i="5"/>
  <c r="E501" i="5"/>
  <c r="V502" i="5"/>
  <c r="E502" i="5"/>
  <c r="X502" i="5" s="1"/>
  <c r="V503" i="5"/>
  <c r="E503" i="5"/>
  <c r="V504" i="5"/>
  <c r="E504" i="5"/>
  <c r="V505" i="5"/>
  <c r="E505" i="5"/>
  <c r="V506" i="5"/>
  <c r="E506" i="5"/>
  <c r="V507" i="5"/>
  <c r="E507" i="5"/>
  <c r="X507" i="5" s="1"/>
  <c r="V508" i="5"/>
  <c r="E508" i="5"/>
  <c r="X508" i="5" s="1"/>
  <c r="V509" i="5"/>
  <c r="E509" i="5"/>
  <c r="V510" i="5"/>
  <c r="E510" i="5"/>
  <c r="X510" i="5" s="1"/>
  <c r="V511" i="5"/>
  <c r="E511" i="5"/>
  <c r="X511" i="5" s="1"/>
  <c r="V512" i="5"/>
  <c r="E512" i="5"/>
  <c r="X512" i="5" s="1"/>
  <c r="V513" i="5"/>
  <c r="E513" i="5"/>
  <c r="V514" i="5"/>
  <c r="E514" i="5"/>
  <c r="X514" i="5" s="1"/>
  <c r="V515" i="5"/>
  <c r="E515" i="5"/>
  <c r="V516" i="5"/>
  <c r="E516" i="5"/>
  <c r="V517" i="5"/>
  <c r="E517" i="5"/>
  <c r="X517" i="5" s="1"/>
  <c r="V518" i="5"/>
  <c r="E518" i="5"/>
  <c r="V519" i="5"/>
  <c r="E519" i="5"/>
  <c r="X519" i="5" s="1"/>
  <c r="V520" i="5"/>
  <c r="E520" i="5"/>
  <c r="X520" i="5" s="1"/>
  <c r="V521" i="5"/>
  <c r="E521" i="5"/>
  <c r="V522" i="5"/>
  <c r="E522" i="5"/>
  <c r="V523" i="5"/>
  <c r="E523" i="5"/>
  <c r="X523" i="5" s="1"/>
  <c r="V524" i="5"/>
  <c r="E524" i="5"/>
  <c r="V525" i="5"/>
  <c r="E525" i="5"/>
  <c r="V526" i="5"/>
  <c r="E526" i="5"/>
  <c r="X526" i="5" s="1"/>
  <c r="V527" i="5"/>
  <c r="E527" i="5"/>
  <c r="X527" i="5" s="1"/>
  <c r="V528" i="5"/>
  <c r="E528" i="5"/>
  <c r="V529" i="5"/>
  <c r="E529" i="5"/>
  <c r="X529" i="5" s="1"/>
  <c r="V530" i="5"/>
  <c r="E530" i="5"/>
  <c r="V531" i="5"/>
  <c r="E531" i="5"/>
  <c r="X531" i="5" s="1"/>
  <c r="V532" i="5"/>
  <c r="E532" i="5"/>
  <c r="X532" i="5" s="1"/>
  <c r="V533" i="5"/>
  <c r="E533" i="5"/>
  <c r="V534" i="5"/>
  <c r="E534" i="5"/>
  <c r="V535" i="5"/>
  <c r="E535" i="5"/>
  <c r="X535" i="5" s="1"/>
  <c r="V536" i="5"/>
  <c r="E536" i="5"/>
  <c r="V537" i="5"/>
  <c r="E537" i="5"/>
  <c r="V538" i="5"/>
  <c r="E538" i="5"/>
  <c r="X538" i="5" s="1"/>
  <c r="V539" i="5"/>
  <c r="E539" i="5"/>
  <c r="X539" i="5" s="1"/>
  <c r="V540" i="5"/>
  <c r="E540" i="5"/>
  <c r="X540" i="5" s="1"/>
  <c r="V541" i="5"/>
  <c r="E541" i="5"/>
  <c r="X541" i="5" s="1"/>
  <c r="V542" i="5"/>
  <c r="E542" i="5"/>
  <c r="V543" i="5"/>
  <c r="E543" i="5"/>
  <c r="X543" i="5" s="1"/>
  <c r="V544" i="5"/>
  <c r="E544" i="5"/>
  <c r="X544" i="5" s="1"/>
  <c r="V545" i="5"/>
  <c r="E545" i="5"/>
  <c r="V546" i="5"/>
  <c r="E546" i="5"/>
  <c r="V547" i="5"/>
  <c r="E547" i="5"/>
  <c r="X547" i="5" s="1"/>
  <c r="V548" i="5"/>
  <c r="E548" i="5"/>
  <c r="X548" i="5" s="1"/>
  <c r="V549" i="5"/>
  <c r="E549" i="5"/>
  <c r="V550" i="5"/>
  <c r="E550" i="5"/>
  <c r="X550" i="5" s="1"/>
  <c r="V551" i="5"/>
  <c r="E551" i="5"/>
  <c r="X551" i="5" s="1"/>
  <c r="V552" i="5"/>
  <c r="E552" i="5"/>
  <c r="X552" i="5" s="1"/>
  <c r="V553" i="5"/>
  <c r="E553" i="5"/>
  <c r="X553" i="5" s="1"/>
  <c r="V554" i="5"/>
  <c r="E554" i="5"/>
  <c r="V555" i="5"/>
  <c r="E555" i="5"/>
  <c r="V556" i="5"/>
  <c r="E556" i="5"/>
  <c r="X556" i="5" s="1"/>
  <c r="V557" i="5"/>
  <c r="E557" i="5"/>
  <c r="V558" i="5"/>
  <c r="E558" i="5"/>
  <c r="V559" i="5"/>
  <c r="E559" i="5"/>
  <c r="X559" i="5" s="1"/>
  <c r="V560" i="5"/>
  <c r="E560" i="5"/>
  <c r="X560" i="5" s="1"/>
  <c r="V561" i="5"/>
  <c r="E561" i="5"/>
  <c r="V562" i="5"/>
  <c r="E562" i="5"/>
  <c r="X562" i="5" s="1"/>
  <c r="V563" i="5"/>
  <c r="E563" i="5"/>
  <c r="X563" i="5" s="1"/>
  <c r="V564" i="5"/>
  <c r="E564" i="5"/>
  <c r="V565" i="5"/>
  <c r="E565" i="5"/>
  <c r="X565" i="5" s="1"/>
  <c r="V566" i="5"/>
  <c r="E566" i="5"/>
  <c r="X566" i="5" s="1"/>
  <c r="V567" i="5"/>
  <c r="E567" i="5"/>
  <c r="V568" i="5"/>
  <c r="E568" i="5"/>
  <c r="X568" i="5" s="1"/>
  <c r="V569" i="5"/>
  <c r="E569" i="5"/>
  <c r="V570" i="5"/>
  <c r="E570" i="5"/>
  <c r="V571" i="5"/>
  <c r="E571" i="5"/>
  <c r="X571" i="5" s="1"/>
  <c r="V572" i="5"/>
  <c r="E572" i="5"/>
  <c r="X572" i="5" s="1"/>
  <c r="V573" i="5"/>
  <c r="E573" i="5"/>
  <c r="V574" i="5"/>
  <c r="E574" i="5"/>
  <c r="X574" i="5" s="1"/>
  <c r="V575" i="5"/>
  <c r="E575" i="5"/>
  <c r="V576" i="5"/>
  <c r="E576" i="5"/>
  <c r="V577" i="5"/>
  <c r="E577" i="5"/>
  <c r="V578" i="5"/>
  <c r="E578" i="5"/>
  <c r="V579" i="5"/>
  <c r="E579" i="5"/>
  <c r="V580" i="5"/>
  <c r="E580" i="5"/>
  <c r="X580" i="5" s="1"/>
  <c r="V581" i="5"/>
  <c r="E581" i="5"/>
  <c r="V582" i="5"/>
  <c r="E582" i="5"/>
  <c r="X582" i="5" s="1"/>
  <c r="V583" i="5"/>
  <c r="E583" i="5"/>
  <c r="X583" i="5" s="1"/>
  <c r="V584" i="5"/>
  <c r="E584" i="5"/>
  <c r="V585" i="5"/>
  <c r="E585" i="5"/>
  <c r="V586" i="5"/>
  <c r="E586" i="5"/>
  <c r="X586" i="5" s="1"/>
  <c r="V587" i="5"/>
  <c r="E587" i="5"/>
  <c r="V588" i="5"/>
  <c r="E588" i="5"/>
  <c r="V589" i="5"/>
  <c r="E589" i="5"/>
  <c r="X589" i="5" s="1"/>
  <c r="V590" i="5"/>
  <c r="E590" i="5"/>
  <c r="X590" i="5" s="1"/>
  <c r="V591" i="5"/>
  <c r="E591" i="5"/>
  <c r="V592" i="5"/>
  <c r="E592" i="5"/>
  <c r="X592" i="5" s="1"/>
  <c r="V593" i="5"/>
  <c r="E593" i="5"/>
  <c r="V594" i="5"/>
  <c r="E594" i="5"/>
  <c r="X594" i="5" s="1"/>
  <c r="V595" i="5"/>
  <c r="E595" i="5"/>
  <c r="X595" i="5" s="1"/>
  <c r="V596" i="5"/>
  <c r="E596" i="5"/>
  <c r="V597" i="5"/>
  <c r="E597" i="5"/>
  <c r="V598" i="5"/>
  <c r="E598" i="5"/>
  <c r="X598" i="5" s="1"/>
  <c r="V599" i="5"/>
  <c r="E599" i="5"/>
  <c r="V600" i="5"/>
  <c r="E600" i="5"/>
  <c r="V601" i="5"/>
  <c r="E601" i="5"/>
  <c r="X601" i="5" s="1"/>
  <c r="V602" i="5"/>
  <c r="E602" i="5"/>
  <c r="V603" i="5"/>
  <c r="E603" i="5"/>
  <c r="V604" i="5"/>
  <c r="E604" i="5"/>
  <c r="X604" i="5" s="1"/>
  <c r="V605" i="5"/>
  <c r="E605" i="5"/>
  <c r="V606" i="5"/>
  <c r="E606" i="5"/>
  <c r="X606" i="5" s="1"/>
  <c r="V607" i="5"/>
  <c r="E607" i="5"/>
  <c r="X607" i="5" s="1"/>
  <c r="V608" i="5"/>
  <c r="E608" i="5"/>
  <c r="V609" i="5"/>
  <c r="E609" i="5"/>
  <c r="V610" i="5"/>
  <c r="E610" i="5"/>
  <c r="X610" i="5" s="1"/>
  <c r="V611" i="5"/>
  <c r="E611" i="5"/>
  <c r="V612" i="5"/>
  <c r="E612" i="5"/>
  <c r="X612" i="5" s="1"/>
  <c r="V613" i="5"/>
  <c r="E613" i="5"/>
  <c r="X613" i="5" s="1"/>
  <c r="V614" i="5"/>
  <c r="E614" i="5"/>
  <c r="X614" i="5" s="1"/>
  <c r="V615" i="5"/>
  <c r="E615" i="5"/>
  <c r="V616" i="5"/>
  <c r="E616" i="5"/>
  <c r="X616" i="5" s="1"/>
  <c r="V617" i="5"/>
  <c r="E617" i="5"/>
  <c r="V618" i="5"/>
  <c r="E618" i="5"/>
  <c r="V619" i="5"/>
  <c r="E619" i="5"/>
  <c r="V620" i="5"/>
  <c r="E620" i="5"/>
  <c r="X620" i="5" s="1"/>
  <c r="V621" i="5"/>
  <c r="E621" i="5"/>
  <c r="V622" i="5"/>
  <c r="E622" i="5"/>
  <c r="X622" i="5" s="1"/>
  <c r="V623" i="5"/>
  <c r="E623" i="5"/>
  <c r="V624" i="5"/>
  <c r="E624" i="5"/>
  <c r="X624" i="5" s="1"/>
  <c r="V625" i="5"/>
  <c r="E625" i="5"/>
  <c r="X625" i="5" s="1"/>
  <c r="V626" i="5"/>
  <c r="E626" i="5"/>
  <c r="X626" i="5" s="1"/>
  <c r="V627" i="5"/>
  <c r="E627" i="5"/>
  <c r="V628" i="5"/>
  <c r="E628" i="5"/>
  <c r="X628" i="5" s="1"/>
  <c r="V629" i="5"/>
  <c r="E629" i="5"/>
  <c r="V630" i="5"/>
  <c r="E630" i="5"/>
  <c r="V631" i="5"/>
  <c r="E631" i="5"/>
  <c r="V632" i="5"/>
  <c r="E632" i="5"/>
  <c r="V633" i="5"/>
  <c r="E633" i="5"/>
  <c r="V634" i="5"/>
  <c r="E634" i="5"/>
  <c r="X634" i="5" s="1"/>
  <c r="V635" i="5"/>
  <c r="E635" i="5"/>
  <c r="V636" i="5"/>
  <c r="E636" i="5"/>
  <c r="X636" i="5" s="1"/>
  <c r="V637" i="5"/>
  <c r="E637" i="5"/>
  <c r="X637" i="5" s="1"/>
  <c r="V638" i="5"/>
  <c r="E638" i="5"/>
  <c r="X638" i="5" s="1"/>
  <c r="V639" i="5"/>
  <c r="E639" i="5"/>
  <c r="V640" i="5"/>
  <c r="E640" i="5"/>
  <c r="X640" i="5" s="1"/>
  <c r="V641" i="5"/>
  <c r="E641" i="5"/>
  <c r="V642" i="5"/>
  <c r="E642" i="5"/>
  <c r="X642" i="5" s="1"/>
  <c r="V643" i="5"/>
  <c r="E643" i="5"/>
  <c r="X643" i="5" s="1"/>
  <c r="V644" i="5"/>
  <c r="E644" i="5"/>
  <c r="V645" i="5"/>
  <c r="E645" i="5"/>
  <c r="V646" i="5"/>
  <c r="E646" i="5"/>
  <c r="X646" i="5" s="1"/>
  <c r="V647" i="5"/>
  <c r="E647" i="5"/>
  <c r="V648" i="5"/>
  <c r="E648" i="5"/>
  <c r="V649" i="5"/>
  <c r="E649" i="5"/>
  <c r="V650" i="5"/>
  <c r="E650" i="5"/>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X661" i="5" s="1"/>
  <c r="V662" i="5"/>
  <c r="E662" i="5"/>
  <c r="V663" i="5"/>
  <c r="E663" i="5"/>
  <c r="V664" i="5"/>
  <c r="E664" i="5"/>
  <c r="X664" i="5" s="1"/>
  <c r="V665" i="5"/>
  <c r="E665" i="5"/>
  <c r="V666" i="5"/>
  <c r="E666" i="5"/>
  <c r="X666" i="5" s="1"/>
  <c r="V667" i="5"/>
  <c r="E667" i="5"/>
  <c r="V668" i="5"/>
  <c r="E668" i="5"/>
  <c r="X668" i="5" s="1"/>
  <c r="V669" i="5"/>
  <c r="E669" i="5"/>
  <c r="V670" i="5"/>
  <c r="E670" i="5"/>
  <c r="V671" i="5"/>
  <c r="E671" i="5"/>
  <c r="V672" i="5"/>
  <c r="E672" i="5"/>
  <c r="V673" i="5"/>
  <c r="E673" i="5"/>
  <c r="X673" i="5" s="1"/>
  <c r="V674" i="5"/>
  <c r="E674" i="5"/>
  <c r="X674" i="5" s="1"/>
  <c r="V675" i="5"/>
  <c r="E675" i="5"/>
  <c r="V676" i="5"/>
  <c r="E676" i="5"/>
  <c r="X676" i="5" s="1"/>
  <c r="V677" i="5"/>
  <c r="E677" i="5"/>
  <c r="V678" i="5"/>
  <c r="E678" i="5"/>
  <c r="V679" i="5"/>
  <c r="E679" i="5"/>
  <c r="X679" i="5" s="1"/>
  <c r="V680" i="5"/>
  <c r="E680" i="5"/>
  <c r="V681" i="5"/>
  <c r="E681" i="5"/>
  <c r="V682" i="5"/>
  <c r="E682" i="5"/>
  <c r="X682" i="5" s="1"/>
  <c r="V683" i="5"/>
  <c r="E683" i="5"/>
  <c r="X683" i="5" s="1"/>
  <c r="V684" i="5"/>
  <c r="E684" i="5"/>
  <c r="V685" i="5"/>
  <c r="E685" i="5"/>
  <c r="X685" i="5" s="1"/>
  <c r="V686" i="5"/>
  <c r="E686" i="5"/>
  <c r="V687" i="5"/>
  <c r="E687" i="5"/>
  <c r="V688" i="5"/>
  <c r="E688" i="5"/>
  <c r="X688" i="5" s="1"/>
  <c r="V689" i="5"/>
  <c r="E689" i="5"/>
  <c r="X689" i="5" s="1"/>
  <c r="V690" i="5"/>
  <c r="E690" i="5"/>
  <c r="V691" i="5"/>
  <c r="E691" i="5"/>
  <c r="X691" i="5" s="1"/>
  <c r="V692" i="5"/>
  <c r="E692" i="5"/>
  <c r="X692" i="5" s="1"/>
  <c r="V693" i="5"/>
  <c r="E693" i="5"/>
  <c r="X693" i="5" s="1"/>
  <c r="V694" i="5"/>
  <c r="E694" i="5"/>
  <c r="X694" i="5" s="1"/>
  <c r="V695" i="5"/>
  <c r="E695" i="5"/>
  <c r="V696" i="5"/>
  <c r="E696" i="5"/>
  <c r="V697" i="5"/>
  <c r="E697" i="5"/>
  <c r="X697" i="5" s="1"/>
  <c r="V698" i="5"/>
  <c r="E698" i="5"/>
  <c r="X698" i="5" s="1"/>
  <c r="V699" i="5"/>
  <c r="E699" i="5"/>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V711" i="5"/>
  <c r="E711" i="5"/>
  <c r="V712" i="5"/>
  <c r="E712" i="5"/>
  <c r="X712" i="5" s="1"/>
  <c r="V713" i="5"/>
  <c r="E713" i="5"/>
  <c r="X713" i="5" s="1"/>
  <c r="V714" i="5"/>
  <c r="E714" i="5"/>
  <c r="X714" i="5" s="1"/>
  <c r="V715" i="5"/>
  <c r="E715" i="5"/>
  <c r="X715" i="5" s="1"/>
  <c r="V716" i="5"/>
  <c r="E716" i="5"/>
  <c r="X716" i="5" s="1"/>
  <c r="V717" i="5"/>
  <c r="E717" i="5"/>
  <c r="V718" i="5"/>
  <c r="E718" i="5"/>
  <c r="V719" i="5"/>
  <c r="E719" i="5"/>
  <c r="X719" i="5" s="1"/>
  <c r="V720" i="5"/>
  <c r="E720" i="5"/>
  <c r="V721" i="5"/>
  <c r="E721" i="5"/>
  <c r="X721" i="5" s="1"/>
  <c r="V722" i="5"/>
  <c r="E722" i="5"/>
  <c r="X722" i="5" s="1"/>
  <c r="V723" i="5"/>
  <c r="E723" i="5"/>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X739" i="5" s="1"/>
  <c r="V740" i="5"/>
  <c r="E740" i="5"/>
  <c r="V741" i="5"/>
  <c r="E741" i="5"/>
  <c r="X741" i="5" s="1"/>
  <c r="V742" i="5"/>
  <c r="E742" i="5"/>
  <c r="X742" i="5" s="1"/>
  <c r="V743" i="5"/>
  <c r="E743" i="5"/>
  <c r="X743" i="5" s="1"/>
  <c r="V744" i="5"/>
  <c r="E744" i="5"/>
  <c r="V745" i="5"/>
  <c r="E745" i="5"/>
  <c r="X745" i="5" s="1"/>
  <c r="V746" i="5"/>
  <c r="E746" i="5"/>
  <c r="X746" i="5" s="1"/>
  <c r="V747" i="5"/>
  <c r="E747" i="5"/>
  <c r="X747" i="5" s="1"/>
  <c r="V748" i="5"/>
  <c r="E748" i="5"/>
  <c r="X748" i="5" s="1"/>
  <c r="V749" i="5"/>
  <c r="E749" i="5"/>
  <c r="V750" i="5"/>
  <c r="E750" i="5"/>
  <c r="V751" i="5"/>
  <c r="E751" i="5"/>
  <c r="X751" i="5" s="1"/>
  <c r="V752" i="5"/>
  <c r="E752" i="5"/>
  <c r="V753" i="5"/>
  <c r="E753" i="5"/>
  <c r="X753" i="5" s="1"/>
  <c r="V754" i="5"/>
  <c r="E754" i="5"/>
  <c r="X754" i="5" s="1"/>
  <c r="V755" i="5"/>
  <c r="E755" i="5"/>
  <c r="X755" i="5" s="1"/>
  <c r="V756" i="5"/>
  <c r="E756" i="5"/>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V805" i="5"/>
  <c r="E805" i="5"/>
  <c r="X805" i="5" s="1"/>
  <c r="V806" i="5"/>
  <c r="E806" i="5"/>
  <c r="V807" i="5"/>
  <c r="E807" i="5"/>
  <c r="V808" i="5"/>
  <c r="E808" i="5"/>
  <c r="X808" i="5" s="1"/>
  <c r="V809" i="5"/>
  <c r="E809" i="5"/>
  <c r="X809" i="5" s="1"/>
  <c r="V810" i="5"/>
  <c r="E810" i="5"/>
  <c r="X810" i="5" s="1"/>
  <c r="V811" i="5"/>
  <c r="E811" i="5"/>
  <c r="V812" i="5"/>
  <c r="E812" i="5"/>
  <c r="X812" i="5" s="1"/>
  <c r="V813" i="5"/>
  <c r="E813" i="5"/>
  <c r="X813" i="5" s="1"/>
  <c r="V814" i="5"/>
  <c r="E814" i="5"/>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V831" i="5"/>
  <c r="E831" i="5"/>
  <c r="X831" i="5" s="1"/>
  <c r="V832" i="5"/>
  <c r="E832" i="5"/>
  <c r="X832" i="5" s="1"/>
  <c r="V833" i="5"/>
  <c r="E833" i="5"/>
  <c r="V834" i="5"/>
  <c r="E834" i="5"/>
  <c r="X834" i="5" s="1"/>
  <c r="V835" i="5"/>
  <c r="E835" i="5"/>
  <c r="X835" i="5" s="1"/>
  <c r="V836" i="5"/>
  <c r="E836" i="5"/>
  <c r="X836" i="5" s="1"/>
  <c r="V837" i="5"/>
  <c r="E837" i="5"/>
  <c r="V838" i="5"/>
  <c r="E838" i="5"/>
  <c r="X838" i="5" s="1"/>
  <c r="V839" i="5"/>
  <c r="E839" i="5"/>
  <c r="V840" i="5"/>
  <c r="E840" i="5"/>
  <c r="V841" i="5"/>
  <c r="E841" i="5"/>
  <c r="X841" i="5" s="1"/>
  <c r="V842" i="5"/>
  <c r="E842" i="5"/>
  <c r="X842" i="5" s="1"/>
  <c r="V843" i="5"/>
  <c r="E843" i="5"/>
  <c r="X843" i="5" s="1"/>
  <c r="V844" i="5"/>
  <c r="E844" i="5"/>
  <c r="X844" i="5" s="1"/>
  <c r="V845" i="5"/>
  <c r="E845" i="5"/>
  <c r="V846" i="5"/>
  <c r="E846" i="5"/>
  <c r="V847" i="5"/>
  <c r="E847" i="5"/>
  <c r="X847" i="5" s="1"/>
  <c r="V848" i="5"/>
  <c r="E848" i="5"/>
  <c r="V849" i="5"/>
  <c r="E849" i="5"/>
  <c r="V850" i="5"/>
  <c r="E850" i="5"/>
  <c r="X850" i="5" s="1"/>
  <c r="V851" i="5"/>
  <c r="E851" i="5"/>
  <c r="X851" i="5" s="1"/>
  <c r="V852" i="5"/>
  <c r="E852" i="5"/>
  <c r="V853" i="5"/>
  <c r="E853" i="5"/>
  <c r="X853" i="5" s="1"/>
  <c r="V854" i="5"/>
  <c r="E854" i="5"/>
  <c r="V855" i="5"/>
  <c r="E855" i="5"/>
  <c r="V856" i="5"/>
  <c r="E856" i="5"/>
  <c r="X856" i="5" s="1"/>
  <c r="V857" i="5"/>
  <c r="E857" i="5"/>
  <c r="X857" i="5" s="1"/>
  <c r="V858" i="5"/>
  <c r="E858" i="5"/>
  <c r="V859" i="5"/>
  <c r="E859" i="5"/>
  <c r="X859" i="5" s="1"/>
  <c r="V860" i="5"/>
  <c r="E860" i="5"/>
  <c r="X860" i="5" s="1"/>
  <c r="V861" i="5"/>
  <c r="E861" i="5"/>
  <c r="X861" i="5" s="1"/>
  <c r="V862" i="5"/>
  <c r="E862" i="5"/>
  <c r="X862" i="5" s="1"/>
  <c r="V863" i="5"/>
  <c r="E863" i="5"/>
  <c r="V864" i="5"/>
  <c r="E864" i="5"/>
  <c r="X864" i="5" s="1"/>
  <c r="V865" i="5"/>
  <c r="E865" i="5"/>
  <c r="X865" i="5" s="1"/>
  <c r="V866" i="5"/>
  <c r="E866" i="5"/>
  <c r="V867" i="5"/>
  <c r="E867" i="5"/>
  <c r="V868" i="5"/>
  <c r="E868" i="5"/>
  <c r="X868" i="5" s="1"/>
  <c r="V869" i="5"/>
  <c r="E869" i="5"/>
  <c r="V870" i="5"/>
  <c r="E870" i="5"/>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V882" i="5"/>
  <c r="E882" i="5"/>
  <c r="V883" i="5"/>
  <c r="E883" i="5"/>
  <c r="X883" i="5" s="1"/>
  <c r="V884" i="5"/>
  <c r="E884" i="5"/>
  <c r="V885" i="5"/>
  <c r="E885" i="5"/>
  <c r="V886" i="5"/>
  <c r="E886" i="5"/>
  <c r="X886" i="5" s="1"/>
  <c r="V887" i="5"/>
  <c r="E887" i="5"/>
  <c r="X887" i="5" s="1"/>
  <c r="V888" i="5"/>
  <c r="E888" i="5"/>
  <c r="X888" i="5" s="1"/>
  <c r="V889" i="5"/>
  <c r="E889" i="5"/>
  <c r="X889" i="5" s="1"/>
  <c r="V890" i="5"/>
  <c r="E890" i="5"/>
  <c r="V891" i="5"/>
  <c r="E891" i="5"/>
  <c r="V892" i="5"/>
  <c r="E892" i="5"/>
  <c r="X892" i="5" s="1"/>
  <c r="V893" i="5"/>
  <c r="E893" i="5"/>
  <c r="X893" i="5" s="1"/>
  <c r="V894" i="5"/>
  <c r="E894" i="5"/>
  <c r="X894" i="5" s="1"/>
  <c r="V895" i="5"/>
  <c r="E895" i="5"/>
  <c r="X895" i="5" s="1"/>
  <c r="V896" i="5"/>
  <c r="E896" i="5"/>
  <c r="X896" i="5" s="1"/>
  <c r="V897" i="5"/>
  <c r="E897" i="5"/>
  <c r="V898" i="5"/>
  <c r="E898" i="5"/>
  <c r="X898" i="5" s="1"/>
  <c r="V899" i="5"/>
  <c r="E899" i="5"/>
  <c r="X899" i="5" s="1"/>
  <c r="V900" i="5"/>
  <c r="E900" i="5"/>
  <c r="V901" i="5"/>
  <c r="E901" i="5"/>
  <c r="X901" i="5" s="1"/>
  <c r="V902" i="5"/>
  <c r="E902" i="5"/>
  <c r="V903" i="5"/>
  <c r="E903" i="5"/>
  <c r="V904" i="5"/>
  <c r="E904" i="5"/>
  <c r="X904" i="5" s="1"/>
  <c r="V905" i="5"/>
  <c r="E905" i="5"/>
  <c r="X905" i="5" s="1"/>
  <c r="V906" i="5"/>
  <c r="E906" i="5"/>
  <c r="X906" i="5" s="1"/>
  <c r="V907" i="5"/>
  <c r="E907" i="5"/>
  <c r="X907" i="5" s="1"/>
  <c r="V908" i="5"/>
  <c r="E908" i="5"/>
  <c r="V909" i="5"/>
  <c r="E909" i="5"/>
  <c r="X909" i="5" s="1"/>
  <c r="V910" i="5"/>
  <c r="E910" i="5"/>
  <c r="X910" i="5" s="1"/>
  <c r="V911" i="5"/>
  <c r="E911" i="5"/>
  <c r="V912" i="5"/>
  <c r="E912" i="5"/>
  <c r="V913" i="5"/>
  <c r="E913" i="5"/>
  <c r="X913" i="5" s="1"/>
  <c r="V914" i="5"/>
  <c r="E914" i="5"/>
  <c r="V915" i="5"/>
  <c r="E915" i="5"/>
  <c r="V916" i="5"/>
  <c r="E916" i="5"/>
  <c r="X916" i="5" s="1"/>
  <c r="V917" i="5"/>
  <c r="E917" i="5"/>
  <c r="V918" i="5"/>
  <c r="E918" i="5"/>
  <c r="V919" i="5"/>
  <c r="E919" i="5"/>
  <c r="X919" i="5" s="1"/>
  <c r="V920" i="5"/>
  <c r="E920" i="5"/>
  <c r="V921" i="5"/>
  <c r="E921" i="5"/>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V931" i="5"/>
  <c r="E931" i="5"/>
  <c r="X931" i="5" s="1"/>
  <c r="V932" i="5"/>
  <c r="E932" i="5"/>
  <c r="V933" i="5"/>
  <c r="E933" i="5"/>
  <c r="V934" i="5"/>
  <c r="E934" i="5"/>
  <c r="X934" i="5" s="1"/>
  <c r="V935" i="5"/>
  <c r="E935" i="5"/>
  <c r="V936" i="5"/>
  <c r="E936" i="5"/>
  <c r="X936" i="5" s="1"/>
  <c r="V937" i="5"/>
  <c r="E937" i="5"/>
  <c r="X937" i="5" s="1"/>
  <c r="V938" i="5"/>
  <c r="E938" i="5"/>
  <c r="V939" i="5"/>
  <c r="E939" i="5"/>
  <c r="X939" i="5" s="1"/>
  <c r="V940" i="5"/>
  <c r="E940" i="5"/>
  <c r="X940" i="5" s="1"/>
  <c r="V941" i="5"/>
  <c r="E941" i="5"/>
  <c r="X941" i="5" s="1"/>
  <c r="V942" i="5"/>
  <c r="E942" i="5"/>
  <c r="V943" i="5"/>
  <c r="E943" i="5"/>
  <c r="X943" i="5" s="1"/>
  <c r="V944" i="5"/>
  <c r="E944" i="5"/>
  <c r="V945" i="5"/>
  <c r="E945" i="5"/>
  <c r="X945" i="5" s="1"/>
  <c r="V946" i="5"/>
  <c r="E946" i="5"/>
  <c r="X946" i="5" s="1"/>
  <c r="V947" i="5"/>
  <c r="E947" i="5"/>
  <c r="V948" i="5"/>
  <c r="E948" i="5"/>
  <c r="X948" i="5" s="1"/>
  <c r="V949" i="5"/>
  <c r="E949" i="5"/>
  <c r="X949" i="5" s="1"/>
  <c r="V950" i="5"/>
  <c r="E950" i="5"/>
  <c r="V951" i="5"/>
  <c r="E951" i="5"/>
  <c r="X951" i="5" s="1"/>
  <c r="V952" i="5"/>
  <c r="E952" i="5"/>
  <c r="X952" i="5" s="1"/>
  <c r="V953" i="5"/>
  <c r="E953" i="5"/>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V970" i="5"/>
  <c r="E970" i="5"/>
  <c r="X970" i="5" s="1"/>
  <c r="V971" i="5"/>
  <c r="E971" i="5"/>
  <c r="V972" i="5"/>
  <c r="E972" i="5"/>
  <c r="V973" i="5"/>
  <c r="E973" i="5"/>
  <c r="X973" i="5" s="1"/>
  <c r="V974" i="5"/>
  <c r="E974" i="5"/>
  <c r="V975" i="5"/>
  <c r="E975" i="5"/>
  <c r="X975" i="5" s="1"/>
  <c r="V976" i="5"/>
  <c r="E976" i="5"/>
  <c r="X976" i="5" s="1"/>
  <c r="V977" i="5"/>
  <c r="E977" i="5"/>
  <c r="V978" i="5"/>
  <c r="E978" i="5"/>
  <c r="X978" i="5" s="1"/>
  <c r="V979" i="5"/>
  <c r="E979" i="5"/>
  <c r="X979" i="5" s="1"/>
  <c r="V980" i="5"/>
  <c r="E980" i="5"/>
  <c r="V981" i="5"/>
  <c r="E981" i="5"/>
  <c r="X981" i="5" s="1"/>
  <c r="V982" i="5"/>
  <c r="E982" i="5"/>
  <c r="X982" i="5" s="1"/>
  <c r="V983" i="5"/>
  <c r="E983" i="5"/>
  <c r="V984" i="5"/>
  <c r="E984" i="5"/>
  <c r="V985" i="5"/>
  <c r="E985" i="5"/>
  <c r="X985" i="5" s="1"/>
  <c r="V986" i="5"/>
  <c r="E986" i="5"/>
  <c r="V987" i="5"/>
  <c r="E987" i="5"/>
  <c r="V988" i="5"/>
  <c r="E988" i="5"/>
  <c r="X988" i="5" s="1"/>
  <c r="V989" i="5"/>
  <c r="E989" i="5"/>
  <c r="V990" i="5"/>
  <c r="E990" i="5"/>
  <c r="V991" i="5"/>
  <c r="E991" i="5"/>
  <c r="X991" i="5" s="1"/>
  <c r="V992" i="5"/>
  <c r="E992" i="5"/>
  <c r="V993" i="5"/>
  <c r="E993" i="5"/>
  <c r="V994" i="5"/>
  <c r="E994" i="5"/>
  <c r="X994" i="5" s="1"/>
  <c r="V995" i="5"/>
  <c r="E995" i="5"/>
  <c r="X995" i="5" s="1"/>
  <c r="V996" i="5"/>
  <c r="E996" i="5"/>
  <c r="V997" i="5"/>
  <c r="E997" i="5"/>
  <c r="X997" i="5" s="1"/>
  <c r="V998" i="5"/>
  <c r="E998" i="5"/>
  <c r="X998" i="5" s="1"/>
  <c r="V999" i="5"/>
  <c r="E999" i="5"/>
  <c r="X999" i="5" s="1"/>
  <c r="V1000" i="5"/>
  <c r="E1000" i="5"/>
  <c r="X1000" i="5" s="1"/>
  <c r="V1001" i="5"/>
  <c r="E1001" i="5"/>
  <c r="V1002" i="5"/>
  <c r="E1002" i="5"/>
  <c r="X1002" i="5" s="1"/>
  <c r="V1003" i="5"/>
  <c r="E1003" i="5"/>
  <c r="X1003" i="5" s="1"/>
  <c r="V1004" i="5"/>
  <c r="E1004" i="5"/>
  <c r="V1005" i="5"/>
  <c r="E1005" i="5"/>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V1015" i="5"/>
  <c r="E1015" i="5"/>
  <c r="X1015" i="5" s="1"/>
  <c r="V1016" i="5"/>
  <c r="E1016" i="5"/>
  <c r="V1017" i="5"/>
  <c r="E1017" i="5"/>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V1034" i="5"/>
  <c r="E1034" i="5"/>
  <c r="X1034" i="5" s="1"/>
  <c r="V1035" i="5"/>
  <c r="E1035" i="5"/>
  <c r="V1036" i="5"/>
  <c r="E1036" i="5"/>
  <c r="X1036" i="5" s="1"/>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X1048" i="5" s="1"/>
  <c r="V1049" i="5"/>
  <c r="E1049" i="5"/>
  <c r="V1050" i="5"/>
  <c r="E1050" i="5"/>
  <c r="X1050" i="5" s="1"/>
  <c r="V1051" i="5"/>
  <c r="E1051" i="5"/>
  <c r="X1051" i="5" s="1"/>
  <c r="V1052" i="5"/>
  <c r="E1052" i="5"/>
  <c r="V1053" i="5"/>
  <c r="E1053" i="5"/>
  <c r="X1053" i="5" s="1"/>
  <c r="V1054" i="5"/>
  <c r="E1054" i="5"/>
  <c r="X1054" i="5" s="1"/>
  <c r="V1055" i="5"/>
  <c r="E1055" i="5"/>
  <c r="V1056" i="5"/>
  <c r="E1056" i="5"/>
  <c r="V1057" i="5"/>
  <c r="E1057" i="5"/>
  <c r="X1057" i="5" s="1"/>
  <c r="V1058" i="5"/>
  <c r="E1058" i="5"/>
  <c r="X1058" i="5" s="1"/>
  <c r="V1059" i="5"/>
  <c r="E1059" i="5"/>
  <c r="V1060" i="5"/>
  <c r="E1060" i="5"/>
  <c r="X1060" i="5" s="1"/>
  <c r="V1061" i="5"/>
  <c r="E1061" i="5"/>
  <c r="V1062" i="5"/>
  <c r="E1062" i="5"/>
  <c r="X1062" i="5" s="1"/>
  <c r="V1063" i="5"/>
  <c r="E1063" i="5"/>
  <c r="X1063" i="5" s="1"/>
  <c r="V1064" i="5"/>
  <c r="E1064" i="5"/>
  <c r="V1065" i="5"/>
  <c r="E1065" i="5"/>
  <c r="V1066" i="5"/>
  <c r="E1066" i="5"/>
  <c r="X1066" i="5" s="1"/>
  <c r="V1067" i="5"/>
  <c r="E1067" i="5"/>
  <c r="V1068" i="5"/>
  <c r="E1068" i="5"/>
  <c r="V1069" i="5"/>
  <c r="E1069" i="5"/>
  <c r="X1069" i="5" s="1"/>
  <c r="V1070" i="5"/>
  <c r="E1070" i="5"/>
  <c r="X1070" i="5" s="1"/>
  <c r="V1071" i="5"/>
  <c r="E1071" i="5"/>
  <c r="V1072" i="5"/>
  <c r="E1072" i="5"/>
  <c r="X1072" i="5" s="1"/>
  <c r="V1073" i="5"/>
  <c r="E1073" i="5"/>
  <c r="V1074" i="5"/>
  <c r="E1074" i="5"/>
  <c r="V1075" i="5"/>
  <c r="E1075" i="5"/>
  <c r="X1075" i="5" s="1"/>
  <c r="V1076" i="5"/>
  <c r="E1076" i="5"/>
  <c r="V1077" i="5"/>
  <c r="E1077" i="5"/>
  <c r="X1077" i="5" s="1"/>
  <c r="V1078" i="5"/>
  <c r="E1078" i="5"/>
  <c r="X1078" i="5" s="1"/>
  <c r="V1079" i="5"/>
  <c r="E1079" i="5"/>
  <c r="V1080" i="5"/>
  <c r="E1080" i="5"/>
  <c r="V1081" i="5"/>
  <c r="E1081" i="5"/>
  <c r="V1082" i="5"/>
  <c r="E1082" i="5"/>
  <c r="X1082" i="5" s="1"/>
  <c r="V1083" i="5"/>
  <c r="E1083" i="5"/>
  <c r="X1083" i="5" s="1"/>
  <c r="V1084" i="5"/>
  <c r="E1084" i="5"/>
  <c r="X1084" i="5" s="1"/>
  <c r="V1085" i="5"/>
  <c r="E1085" i="5"/>
  <c r="X1085" i="5" s="1"/>
  <c r="V1086" i="5"/>
  <c r="E1086" i="5"/>
  <c r="V1087" i="5"/>
  <c r="E1087" i="5"/>
  <c r="X1087" i="5" s="1"/>
  <c r="V1088" i="5"/>
  <c r="E1088" i="5"/>
  <c r="V1089" i="5"/>
  <c r="E1089" i="5"/>
  <c r="V1090" i="5"/>
  <c r="E1090" i="5"/>
  <c r="X1090" i="5" s="1"/>
  <c r="V1091" i="5"/>
  <c r="E1091" i="5"/>
  <c r="V1092" i="5"/>
  <c r="E1092" i="5"/>
  <c r="V1093" i="5"/>
  <c r="E1093" i="5"/>
  <c r="X1093" i="5" s="1"/>
  <c r="V1094" i="5"/>
  <c r="E1094" i="5"/>
  <c r="X1094" i="5" s="1"/>
  <c r="V1095" i="5"/>
  <c r="E1095" i="5"/>
  <c r="V1096" i="5"/>
  <c r="E1096" i="5"/>
  <c r="X1096" i="5" s="1"/>
  <c r="V1097" i="5"/>
  <c r="E1097" i="5"/>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X1108" i="5" s="1"/>
  <c r="V1109" i="5"/>
  <c r="E1109" i="5"/>
  <c r="X1109" i="5" s="1"/>
  <c r="V1110" i="5"/>
  <c r="E1110" i="5"/>
  <c r="V1111" i="5"/>
  <c r="E1111" i="5"/>
  <c r="X1111" i="5" s="1"/>
  <c r="V1112" i="5"/>
  <c r="E1112" i="5"/>
  <c r="V1113" i="5"/>
  <c r="E1113" i="5"/>
  <c r="V1114" i="5"/>
  <c r="E1114" i="5"/>
  <c r="X1114" i="5" s="1"/>
  <c r="V1115" i="5"/>
  <c r="E1115" i="5"/>
  <c r="V1116" i="5"/>
  <c r="E1116" i="5"/>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V1125" i="5"/>
  <c r="E1125" i="5"/>
  <c r="V1126" i="5"/>
  <c r="E1126" i="5"/>
  <c r="X1126" i="5" s="1"/>
  <c r="V1127" i="5"/>
  <c r="E1127" i="5"/>
  <c r="X1127" i="5" s="1"/>
  <c r="V1128" i="5"/>
  <c r="E1128" i="5"/>
  <c r="V1129" i="5"/>
  <c r="E1129" i="5"/>
  <c r="X1129" i="5" s="1"/>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X1138" i="5" s="1"/>
  <c r="V1139" i="5"/>
  <c r="E1139" i="5"/>
  <c r="X1139" i="5" s="1"/>
  <c r="V1140" i="5"/>
  <c r="E1140" i="5"/>
  <c r="V1141" i="5"/>
  <c r="E1141" i="5"/>
  <c r="V1142" i="5"/>
  <c r="E1142" i="5"/>
  <c r="V1143" i="5"/>
  <c r="E1143" i="5"/>
  <c r="X1143" i="5" s="1"/>
  <c r="V1144" i="5"/>
  <c r="E1144" i="5"/>
  <c r="X1144" i="5" s="1"/>
  <c r="V1145" i="5"/>
  <c r="E1145" i="5"/>
  <c r="V1146" i="5"/>
  <c r="E1146" i="5"/>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V1156" i="5"/>
  <c r="E1156" i="5"/>
  <c r="X1156" i="5" s="1"/>
  <c r="V1157" i="5"/>
  <c r="E1157" i="5"/>
  <c r="V1158" i="5"/>
  <c r="E1158" i="5"/>
  <c r="V1159" i="5"/>
  <c r="E1159" i="5"/>
  <c r="V1160" i="5"/>
  <c r="E1160" i="5"/>
  <c r="V1161" i="5"/>
  <c r="E1161" i="5"/>
  <c r="V1162" i="5"/>
  <c r="E1162" i="5"/>
  <c r="X1162" i="5" s="1"/>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V1182" i="5"/>
  <c r="E1182" i="5"/>
  <c r="X1182" i="5" s="1"/>
  <c r="V1183" i="5"/>
  <c r="E1183" i="5"/>
  <c r="X1183" i="5" s="1"/>
  <c r="V1184" i="5"/>
  <c r="E1184" i="5"/>
  <c r="X1184" i="5" s="1"/>
  <c r="V1185" i="5"/>
  <c r="E1185" i="5"/>
  <c r="V1186" i="5"/>
  <c r="E1186" i="5"/>
  <c r="X1186" i="5" s="1"/>
  <c r="V1187" i="5"/>
  <c r="E1187" i="5"/>
  <c r="X1187" i="5" s="1"/>
  <c r="V1188" i="5"/>
  <c r="E1188" i="5"/>
  <c r="V1189" i="5"/>
  <c r="E1189" i="5"/>
  <c r="X1189" i="5" s="1"/>
  <c r="V1190" i="5"/>
  <c r="E1190" i="5"/>
  <c r="V1191" i="5"/>
  <c r="E1191" i="5"/>
  <c r="V1192" i="5"/>
  <c r="E1192" i="5"/>
  <c r="X1192" i="5" s="1"/>
  <c r="V1193" i="5"/>
  <c r="E1193" i="5"/>
  <c r="V1194" i="5"/>
  <c r="E1194" i="5"/>
  <c r="V1195" i="5"/>
  <c r="E1195" i="5"/>
  <c r="X1195" i="5" s="1"/>
  <c r="V1196" i="5"/>
  <c r="E1196" i="5"/>
  <c r="V1197" i="5"/>
  <c r="E1197" i="5"/>
  <c r="X1197" i="5" s="1"/>
  <c r="V1198" i="5"/>
  <c r="E1198" i="5"/>
  <c r="X1198" i="5" s="1"/>
  <c r="V1199" i="5"/>
  <c r="E1199" i="5"/>
  <c r="V1200" i="5"/>
  <c r="E1200" i="5"/>
  <c r="X1200" i="5" s="1"/>
  <c r="V1201" i="5"/>
  <c r="E1201" i="5"/>
  <c r="X1201" i="5" s="1"/>
  <c r="V1202" i="5"/>
  <c r="E1202" i="5"/>
  <c r="V1203" i="5"/>
  <c r="E1203" i="5"/>
  <c r="V1204" i="5"/>
  <c r="E1204" i="5"/>
  <c r="X1204" i="5" s="1"/>
  <c r="V1205" i="5"/>
  <c r="E1205" i="5"/>
  <c r="X1205" i="5" s="1"/>
  <c r="V1206" i="5"/>
  <c r="E1206" i="5"/>
  <c r="V1207" i="5"/>
  <c r="E1207" i="5"/>
  <c r="V1208" i="5"/>
  <c r="E1208" i="5"/>
  <c r="V1209" i="5"/>
  <c r="E1209" i="5"/>
  <c r="X1209" i="5" s="1"/>
  <c r="V1210" i="5"/>
  <c r="E1210" i="5"/>
  <c r="X1210" i="5" s="1"/>
  <c r="V1211" i="5"/>
  <c r="E1211" i="5"/>
  <c r="V1212" i="5"/>
  <c r="E1212" i="5"/>
  <c r="X1212" i="5" s="1"/>
  <c r="V1213" i="5"/>
  <c r="E1213" i="5"/>
  <c r="X1213" i="5" s="1"/>
  <c r="V1214" i="5"/>
  <c r="E1214" i="5"/>
  <c r="V1215" i="5"/>
  <c r="E1215" i="5"/>
  <c r="V1216" i="5"/>
  <c r="E1216" i="5"/>
  <c r="X1216" i="5" s="1"/>
  <c r="V1217" i="5"/>
  <c r="E1217" i="5"/>
  <c r="X1217" i="5" s="1"/>
  <c r="V1218" i="5"/>
  <c r="E1218" i="5"/>
  <c r="X1218" i="5" s="1"/>
  <c r="V1219" i="5"/>
  <c r="E1219" i="5"/>
  <c r="X1219" i="5" s="1"/>
  <c r="V1220" i="5"/>
  <c r="E1220" i="5"/>
  <c r="V1221" i="5"/>
  <c r="E1221" i="5"/>
  <c r="X1221" i="5" s="1"/>
  <c r="V1222" i="5"/>
  <c r="E1222" i="5"/>
  <c r="X1222" i="5" s="1"/>
  <c r="V1223" i="5"/>
  <c r="E1223" i="5"/>
  <c r="V1224" i="5"/>
  <c r="E1224" i="5"/>
  <c r="V1225" i="5"/>
  <c r="E1225" i="5"/>
  <c r="X1225" i="5" s="1"/>
  <c r="V1226" i="5"/>
  <c r="E1226" i="5"/>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V1254" i="5"/>
  <c r="E1254" i="5"/>
  <c r="V1255" i="5"/>
  <c r="E1255" i="5"/>
  <c r="X1255" i="5" s="1"/>
  <c r="V1256" i="5"/>
  <c r="E1256" i="5"/>
  <c r="X1256" i="5" s="1"/>
  <c r="V1257" i="5"/>
  <c r="E1257" i="5"/>
  <c r="X1257" i="5" s="1"/>
  <c r="V1258" i="5"/>
  <c r="E1258" i="5"/>
  <c r="X1258" i="5" s="1"/>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V1273" i="5"/>
  <c r="E1273" i="5"/>
  <c r="X1273" i="5" s="1"/>
  <c r="V1274" i="5"/>
  <c r="E1274" i="5"/>
  <c r="V1275" i="5"/>
  <c r="E1275" i="5"/>
  <c r="V1276" i="5"/>
  <c r="E1276" i="5"/>
  <c r="X1276" i="5" s="1"/>
  <c r="V1277" i="5"/>
  <c r="E1277" i="5"/>
  <c r="X1277" i="5" s="1"/>
  <c r="V1278" i="5"/>
  <c r="E1278" i="5"/>
  <c r="V1279" i="5"/>
  <c r="E1279" i="5"/>
  <c r="X1279" i="5" s="1"/>
  <c r="V1280" i="5"/>
  <c r="E1280" i="5"/>
  <c r="X1280" i="5" s="1"/>
  <c r="V1281" i="5"/>
  <c r="E1281" i="5"/>
  <c r="X1281" i="5" s="1"/>
  <c r="V1282" i="5"/>
  <c r="E1282" i="5"/>
  <c r="X1282" i="5" s="1"/>
  <c r="V1283" i="5"/>
  <c r="E1283" i="5"/>
  <c r="V1284" i="5"/>
  <c r="E1284" i="5"/>
  <c r="V1285" i="5"/>
  <c r="E1285" i="5"/>
  <c r="X1285" i="5" s="1"/>
  <c r="V1286" i="5"/>
  <c r="E1286" i="5"/>
  <c r="V1287" i="5"/>
  <c r="E1287" i="5"/>
  <c r="V1288" i="5"/>
  <c r="E1288" i="5"/>
  <c r="X1288" i="5" s="1"/>
  <c r="V1289" i="5"/>
  <c r="E1289" i="5"/>
  <c r="V1290" i="5"/>
  <c r="E1290" i="5"/>
  <c r="V1291" i="5"/>
  <c r="E1291" i="5"/>
  <c r="V1292" i="5"/>
  <c r="E1292" i="5"/>
  <c r="V1293" i="5"/>
  <c r="E1293" i="5"/>
  <c r="V1294" i="5"/>
  <c r="E1294" i="5"/>
  <c r="V1295" i="5"/>
  <c r="E1295" i="5"/>
  <c r="V1296" i="5"/>
  <c r="E1296" i="5"/>
  <c r="X1296" i="5" s="1"/>
  <c r="V1297" i="5"/>
  <c r="E1297" i="5"/>
  <c r="X1297" i="5" s="1"/>
  <c r="V1298" i="5"/>
  <c r="E1298" i="5"/>
  <c r="V1299" i="5"/>
  <c r="E1299" i="5"/>
  <c r="V1300" i="5"/>
  <c r="E1300" i="5"/>
  <c r="X1300" i="5" s="1"/>
  <c r="V1301" i="5"/>
  <c r="E1301" i="5"/>
  <c r="X1301" i="5" s="1"/>
  <c r="V1302" i="5"/>
  <c r="E1302" i="5"/>
  <c r="V1303" i="5"/>
  <c r="E1303" i="5"/>
  <c r="X1303" i="5" s="1"/>
  <c r="V1304" i="5"/>
  <c r="E1304" i="5"/>
  <c r="V1305" i="5"/>
  <c r="E1305" i="5"/>
  <c r="X1305" i="5" s="1"/>
  <c r="V1306" i="5"/>
  <c r="E1306" i="5"/>
  <c r="X1306" i="5" s="1"/>
  <c r="V1307" i="5"/>
  <c r="E1307" i="5"/>
  <c r="V1308" i="5"/>
  <c r="E1308" i="5"/>
  <c r="V1309" i="5"/>
  <c r="E1309" i="5"/>
  <c r="X1309" i="5" s="1"/>
  <c r="V1310" i="5"/>
  <c r="E1310" i="5"/>
  <c r="V1311" i="5"/>
  <c r="E1311" i="5"/>
  <c r="V1312" i="5"/>
  <c r="E1312" i="5"/>
  <c r="X1312" i="5" s="1"/>
  <c r="V1313" i="5"/>
  <c r="E1313" i="5"/>
  <c r="V1314" i="5"/>
  <c r="E1314" i="5"/>
  <c r="V1315" i="5"/>
  <c r="E1315" i="5"/>
  <c r="V1316" i="5"/>
  <c r="E1316" i="5"/>
  <c r="X1316" i="5" s="1"/>
  <c r="V1317" i="5"/>
  <c r="E1317" i="5"/>
  <c r="V1318" i="5"/>
  <c r="E1318" i="5"/>
  <c r="V1319" i="5"/>
  <c r="E1319" i="5"/>
  <c r="V1320" i="5"/>
  <c r="E1320" i="5"/>
  <c r="V1321" i="5"/>
  <c r="E1321" i="5"/>
  <c r="X1321" i="5" s="1"/>
  <c r="V1322" i="5"/>
  <c r="E1322" i="5"/>
  <c r="V1323" i="5"/>
  <c r="E1323" i="5"/>
  <c r="V1324" i="5"/>
  <c r="E1324" i="5"/>
  <c r="X1324" i="5" s="1"/>
  <c r="V1325" i="5"/>
  <c r="E1325" i="5"/>
  <c r="V1326" i="5"/>
  <c r="E1326" i="5"/>
  <c r="V1327" i="5"/>
  <c r="E1327" i="5"/>
  <c r="V1328" i="5"/>
  <c r="E1328" i="5"/>
  <c r="X1328" i="5" s="1"/>
  <c r="V1329" i="5"/>
  <c r="E1329" i="5"/>
  <c r="V1330" i="5"/>
  <c r="E1330" i="5"/>
  <c r="X1330" i="5" s="1"/>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X1339" i="5" s="1"/>
  <c r="V1340" i="5"/>
  <c r="E1340" i="5"/>
  <c r="V1341" i="5"/>
  <c r="E1341" i="5"/>
  <c r="X1341" i="5" s="1"/>
  <c r="V1342" i="5"/>
  <c r="E1342" i="5"/>
  <c r="X1342" i="5" s="1"/>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V1359" i="5"/>
  <c r="E1359" i="5"/>
  <c r="V1360" i="5"/>
  <c r="E1360" i="5"/>
  <c r="V1361" i="5"/>
  <c r="E1361" i="5"/>
  <c r="V1362" i="5"/>
  <c r="E1362" i="5"/>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V1371" i="5"/>
  <c r="E1371" i="5"/>
  <c r="V1372" i="5"/>
  <c r="E1372" i="5"/>
  <c r="X1372" i="5" s="1"/>
  <c r="V1373" i="5"/>
  <c r="E1373" i="5"/>
  <c r="V1374" i="5"/>
  <c r="E1374" i="5"/>
  <c r="V1375" i="5"/>
  <c r="E1375" i="5"/>
  <c r="X1375" i="5" s="1"/>
  <c r="V1376" i="5"/>
  <c r="E1376" i="5"/>
  <c r="V1377" i="5"/>
  <c r="E1377" i="5"/>
  <c r="X1377" i="5" s="1"/>
  <c r="V1378" i="5"/>
  <c r="E1378" i="5"/>
  <c r="X1378" i="5" s="1"/>
  <c r="V1379" i="5"/>
  <c r="E1379" i="5"/>
  <c r="X1379" i="5" s="1"/>
  <c r="V1380" i="5"/>
  <c r="E1380" i="5"/>
  <c r="X1380" i="5" s="1"/>
  <c r="V1381" i="5"/>
  <c r="E1381" i="5"/>
  <c r="X1381" i="5" s="1"/>
  <c r="V1382" i="5"/>
  <c r="E1382" i="5"/>
  <c r="V1383" i="5"/>
  <c r="E1383" i="5"/>
  <c r="V1384" i="5"/>
  <c r="E1384" i="5"/>
  <c r="X1384" i="5" s="1"/>
  <c r="V1385" i="5"/>
  <c r="E1385" i="5"/>
  <c r="V1386" i="5"/>
  <c r="E1386" i="5"/>
  <c r="V1387" i="5"/>
  <c r="E1387" i="5"/>
  <c r="X1387" i="5" s="1"/>
  <c r="V1388" i="5"/>
  <c r="E1388" i="5"/>
  <c r="V1389" i="5"/>
  <c r="E1389" i="5"/>
  <c r="V1390" i="5"/>
  <c r="E1390" i="5"/>
  <c r="V1391" i="5"/>
  <c r="E1391" i="5"/>
  <c r="V1392" i="5"/>
  <c r="E1392" i="5"/>
  <c r="V1393" i="5"/>
  <c r="E1393" i="5"/>
  <c r="X1393" i="5" s="1"/>
  <c r="V1394" i="5"/>
  <c r="E1394" i="5"/>
  <c r="V1395" i="5"/>
  <c r="E1395" i="5"/>
  <c r="X1395" i="5" s="1"/>
  <c r="V1396" i="5"/>
  <c r="E1396" i="5"/>
  <c r="X1396" i="5" s="1"/>
  <c r="V1397" i="5"/>
  <c r="E1397" i="5"/>
  <c r="X1397" i="5" s="1"/>
  <c r="V1398" i="5"/>
  <c r="E1398" i="5"/>
  <c r="V1399" i="5"/>
  <c r="E1399" i="5"/>
  <c r="X1399" i="5" s="1"/>
  <c r="V1400" i="5"/>
  <c r="E1400" i="5"/>
  <c r="V1401" i="5"/>
  <c r="E1401" i="5"/>
  <c r="V1402" i="5"/>
  <c r="E1402" i="5"/>
  <c r="X1402" i="5" s="1"/>
  <c r="V1403" i="5"/>
  <c r="E1403" i="5"/>
  <c r="V1404" i="5"/>
  <c r="E1404" i="5"/>
  <c r="V1405" i="5"/>
  <c r="E1405" i="5"/>
  <c r="X1405" i="5" s="1"/>
  <c r="V1406" i="5"/>
  <c r="E1406" i="5"/>
  <c r="X1406" i="5" s="1"/>
  <c r="V1407" i="5"/>
  <c r="E1407" i="5"/>
  <c r="V1408" i="5"/>
  <c r="E1408" i="5"/>
  <c r="X1408" i="5" s="1"/>
  <c r="V1409" i="5"/>
  <c r="E1409" i="5"/>
  <c r="V1410" i="5"/>
  <c r="E1410" i="5"/>
  <c r="V1411" i="5"/>
  <c r="E1411" i="5"/>
  <c r="X1411" i="5" s="1"/>
  <c r="V1412" i="5"/>
  <c r="E1412" i="5"/>
  <c r="X1412" i="5" s="1"/>
  <c r="V1413" i="5"/>
  <c r="E1413" i="5"/>
  <c r="V1414" i="5"/>
  <c r="E1414" i="5"/>
  <c r="X1414" i="5" s="1"/>
  <c r="V1415" i="5"/>
  <c r="E1415" i="5"/>
  <c r="V1416" i="5"/>
  <c r="E1416" i="5"/>
  <c r="V1417" i="5"/>
  <c r="E1417" i="5"/>
  <c r="X1417" i="5" s="1"/>
  <c r="V1418" i="5"/>
  <c r="E1418" i="5"/>
  <c r="X1418" i="5" s="1"/>
  <c r="V1419" i="5"/>
  <c r="E1419" i="5"/>
  <c r="X1419" i="5" s="1"/>
  <c r="V1420" i="5"/>
  <c r="E1420" i="5"/>
  <c r="V1421" i="5"/>
  <c r="E1421" i="5"/>
  <c r="V1422" i="5"/>
  <c r="E1422" i="5"/>
  <c r="V1423" i="5"/>
  <c r="E1423" i="5"/>
  <c r="X1423" i="5" s="1"/>
  <c r="V1424" i="5"/>
  <c r="E1424" i="5"/>
  <c r="V1425" i="5"/>
  <c r="E1425" i="5"/>
  <c r="V1426" i="5"/>
  <c r="E1426" i="5"/>
  <c r="X1426" i="5" s="1"/>
  <c r="V1427" i="5"/>
  <c r="E1427" i="5"/>
  <c r="X1427" i="5" s="1"/>
  <c r="V1428" i="5"/>
  <c r="E1428" i="5"/>
  <c r="V1429" i="5"/>
  <c r="E1429" i="5"/>
  <c r="V1430" i="5"/>
  <c r="E1430" i="5"/>
  <c r="X1430" i="5" s="1"/>
  <c r="V1431" i="5"/>
  <c r="E1431" i="5"/>
  <c r="V1432" i="5"/>
  <c r="E1432" i="5"/>
  <c r="X1432" i="5" s="1"/>
  <c r="V1433" i="5"/>
  <c r="E1433" i="5"/>
  <c r="V1434" i="5"/>
  <c r="E1434" i="5"/>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X1444" i="5" s="1"/>
  <c r="V1445" i="5"/>
  <c r="E1445" i="5"/>
  <c r="V1446" i="5"/>
  <c r="E1446" i="5"/>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V1458" i="5"/>
  <c r="E1458" i="5"/>
  <c r="V1459" i="5"/>
  <c r="E1459" i="5"/>
  <c r="X1459" i="5" s="1"/>
  <c r="V1460" i="5"/>
  <c r="E1460" i="5"/>
  <c r="V1461" i="5"/>
  <c r="E1461" i="5"/>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V1471" i="5"/>
  <c r="E1471" i="5"/>
  <c r="X1471" i="5" s="1"/>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V1495" i="5"/>
  <c r="E1495" i="5"/>
  <c r="X1495" i="5" s="1"/>
  <c r="V1496" i="5"/>
  <c r="E1496" i="5"/>
  <c r="V1497" i="5"/>
  <c r="E1497" i="5"/>
  <c r="X1497" i="5" s="1"/>
  <c r="V1498" i="5"/>
  <c r="E1498" i="5"/>
  <c r="X1498" i="5" s="1"/>
  <c r="V1499" i="5"/>
  <c r="E1499" i="5"/>
  <c r="X1499" i="5" s="1"/>
  <c r="V1500" i="5"/>
  <c r="E1500" i="5"/>
  <c r="V1501" i="5"/>
  <c r="E1501" i="5"/>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V1527" i="5"/>
  <c r="E1527" i="5"/>
  <c r="V1528" i="5"/>
  <c r="E1528" i="5"/>
  <c r="X1528" i="5" s="1"/>
  <c r="V1529" i="5"/>
  <c r="E1529" i="5"/>
  <c r="X1529" i="5" s="1"/>
  <c r="V1530" i="5"/>
  <c r="E1530" i="5"/>
  <c r="X1530" i="5" s="1"/>
  <c r="V1531" i="5"/>
  <c r="E1531" i="5"/>
  <c r="X1531" i="5" s="1"/>
  <c r="V1532" i="5"/>
  <c r="E1532" i="5"/>
  <c r="V1533" i="5"/>
  <c r="E1533" i="5"/>
  <c r="V1534" i="5"/>
  <c r="E1534" i="5"/>
  <c r="X1534" i="5" s="1"/>
  <c r="V1535" i="5"/>
  <c r="E1535" i="5"/>
  <c r="X1535" i="5" s="1"/>
  <c r="V1536" i="5"/>
  <c r="E1536" i="5"/>
  <c r="V1537" i="5"/>
  <c r="E1537" i="5"/>
  <c r="X1537" i="5" s="1"/>
  <c r="V1538" i="5"/>
  <c r="E1538" i="5"/>
  <c r="V1539" i="5"/>
  <c r="E1539" i="5"/>
  <c r="V1540" i="5"/>
  <c r="E1540" i="5"/>
  <c r="X1540" i="5" s="1"/>
  <c r="V1541" i="5"/>
  <c r="E1541" i="5"/>
  <c r="X1541" i="5" s="1"/>
  <c r="V1542" i="5"/>
  <c r="E1542" i="5"/>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X1552" i="5" s="1"/>
  <c r="V1553" i="5"/>
  <c r="E1553" i="5"/>
  <c r="V1554" i="5"/>
  <c r="E1554" i="5"/>
  <c r="V1555" i="5"/>
  <c r="E1555" i="5"/>
  <c r="X1555" i="5" s="1"/>
  <c r="V1556" i="5"/>
  <c r="E1556" i="5"/>
  <c r="V1557" i="5"/>
  <c r="E1557" i="5"/>
  <c r="X1557" i="5" s="1"/>
  <c r="V1558" i="5"/>
  <c r="E1558" i="5"/>
  <c r="X1558" i="5" s="1"/>
  <c r="V1559" i="5"/>
  <c r="E1559" i="5"/>
  <c r="V1560" i="5"/>
  <c r="E1560" i="5"/>
  <c r="V1561" i="5"/>
  <c r="E1561" i="5"/>
  <c r="X1561" i="5" s="1"/>
  <c r="V1562" i="5"/>
  <c r="E1562" i="5"/>
  <c r="V1563" i="5"/>
  <c r="E1563" i="5"/>
  <c r="V1564" i="5"/>
  <c r="E1564" i="5"/>
  <c r="X1564" i="5" s="1"/>
  <c r="V1565" i="5"/>
  <c r="E1565" i="5"/>
  <c r="X1565" i="5" s="1"/>
  <c r="V1566" i="5"/>
  <c r="E1566" i="5"/>
  <c r="V1567" i="5"/>
  <c r="E1567" i="5"/>
  <c r="X1567" i="5" s="1"/>
  <c r="V1568" i="5"/>
  <c r="E1568" i="5"/>
  <c r="V1569" i="5"/>
  <c r="E1569" i="5"/>
  <c r="V1570" i="5"/>
  <c r="E1570" i="5"/>
  <c r="V1571" i="5"/>
  <c r="E1571" i="5"/>
  <c r="V1572" i="5"/>
  <c r="E1572" i="5"/>
  <c r="V1573" i="5"/>
  <c r="E1573" i="5"/>
  <c r="X1573" i="5" s="1"/>
  <c r="V1574" i="5"/>
  <c r="E1574" i="5"/>
  <c r="V1575" i="5"/>
  <c r="E1575" i="5"/>
  <c r="V1576" i="5"/>
  <c r="E1576" i="5"/>
  <c r="X1576" i="5" s="1"/>
  <c r="V1577" i="5"/>
  <c r="E1577" i="5"/>
  <c r="V1578" i="5"/>
  <c r="E1578" i="5"/>
  <c r="V1579" i="5"/>
  <c r="E1579" i="5"/>
  <c r="V1580" i="5"/>
  <c r="E1580" i="5"/>
  <c r="V1581" i="5"/>
  <c r="E1581" i="5"/>
  <c r="V1582" i="5"/>
  <c r="E1582" i="5"/>
  <c r="X1582" i="5" s="1"/>
  <c r="V1583" i="5"/>
  <c r="E1583" i="5"/>
  <c r="V1584" i="5"/>
  <c r="E1584" i="5"/>
  <c r="V1585" i="5"/>
  <c r="E1585" i="5"/>
  <c r="X1585" i="5" s="1"/>
  <c r="V1586" i="5"/>
  <c r="E1586" i="5"/>
  <c r="V1587" i="5"/>
  <c r="E1587" i="5"/>
  <c r="V1588" i="5"/>
  <c r="E1588" i="5"/>
  <c r="V1589" i="5"/>
  <c r="E1589" i="5"/>
  <c r="X1589" i="5" s="1"/>
  <c r="V1590" i="5"/>
  <c r="E1590" i="5"/>
  <c r="V1591" i="5"/>
  <c r="E1591" i="5"/>
  <c r="V1592" i="5"/>
  <c r="E1592" i="5"/>
  <c r="V1593" i="5"/>
  <c r="E1593" i="5"/>
  <c r="V1594" i="5"/>
  <c r="E1594" i="5"/>
  <c r="X1594" i="5" s="1"/>
  <c r="V1595" i="5"/>
  <c r="E1595" i="5"/>
  <c r="V1596" i="5"/>
  <c r="E1596" i="5"/>
  <c r="V1597" i="5"/>
  <c r="E1597" i="5"/>
  <c r="X1597" i="5" s="1"/>
  <c r="V1598" i="5"/>
  <c r="E1598" i="5"/>
  <c r="V1599" i="5"/>
  <c r="E1599" i="5"/>
  <c r="V1600" i="5"/>
  <c r="E1600" i="5"/>
  <c r="X1600" i="5" s="1"/>
  <c r="V1601" i="5"/>
  <c r="E1601" i="5"/>
  <c r="X1601" i="5" s="1"/>
  <c r="V1602" i="5"/>
  <c r="E1602" i="5"/>
  <c r="V1603" i="5"/>
  <c r="E1603" i="5"/>
  <c r="X1603" i="5" s="1"/>
  <c r="V1604" i="5"/>
  <c r="E1604" i="5"/>
  <c r="V1605" i="5"/>
  <c r="E1605" i="5"/>
  <c r="X1605" i="5" s="1"/>
  <c r="V1606" i="5"/>
  <c r="E1606" i="5"/>
  <c r="X1606" i="5" s="1"/>
  <c r="V1607" i="5"/>
  <c r="E1607" i="5"/>
  <c r="V1608" i="5"/>
  <c r="E1608" i="5"/>
  <c r="V1609" i="5"/>
  <c r="E1609" i="5"/>
  <c r="X1609" i="5" s="1"/>
  <c r="V1610" i="5"/>
  <c r="E1610" i="5"/>
  <c r="V1611" i="5"/>
  <c r="E1611" i="5"/>
  <c r="V1612" i="5"/>
  <c r="E1612" i="5"/>
  <c r="V1613" i="5"/>
  <c r="E1613" i="5"/>
  <c r="X1613" i="5" s="1"/>
  <c r="V1614" i="5"/>
  <c r="E1614" i="5"/>
  <c r="V1615" i="5"/>
  <c r="E1615" i="5"/>
  <c r="X1615" i="5" s="1"/>
  <c r="V1616" i="5"/>
  <c r="E1616" i="5"/>
  <c r="V1617" i="5"/>
  <c r="E1617" i="5"/>
  <c r="X1617" i="5" s="1"/>
  <c r="V1618" i="5"/>
  <c r="E1618" i="5"/>
  <c r="V1619" i="5"/>
  <c r="E1619" i="5"/>
  <c r="V1620" i="5"/>
  <c r="E1620" i="5"/>
  <c r="X1620" i="5" s="1"/>
  <c r="V1621" i="5"/>
  <c r="E1621" i="5"/>
  <c r="X1621" i="5" s="1"/>
  <c r="V1622" i="5"/>
  <c r="E1622" i="5"/>
  <c r="V1623" i="5"/>
  <c r="E1623" i="5"/>
  <c r="V1624" i="5"/>
  <c r="E1624" i="5"/>
  <c r="V1625" i="5"/>
  <c r="E1625" i="5"/>
  <c r="X1625" i="5" s="1"/>
  <c r="V1626" i="5"/>
  <c r="E1626" i="5"/>
  <c r="V1627" i="5"/>
  <c r="E1627" i="5"/>
  <c r="X1627" i="5" s="1"/>
  <c r="V1628" i="5"/>
  <c r="E1628" i="5"/>
  <c r="X1628" i="5" s="1"/>
  <c r="V1629" i="5"/>
  <c r="E1629" i="5"/>
  <c r="X1629" i="5" s="1"/>
  <c r="V1630" i="5"/>
  <c r="E1630" i="5"/>
  <c r="X1630" i="5" s="1"/>
  <c r="V1631" i="5"/>
  <c r="E1631" i="5"/>
  <c r="V1632" i="5"/>
  <c r="E1632" i="5"/>
  <c r="X1632" i="5" s="1"/>
  <c r="V1633" i="5"/>
  <c r="E1633" i="5"/>
  <c r="X1633" i="5" s="1"/>
  <c r="V1634" i="5"/>
  <c r="E1634" i="5"/>
  <c r="V1635" i="5"/>
  <c r="E1635" i="5"/>
  <c r="V1636" i="5"/>
  <c r="E1636" i="5"/>
  <c r="X1636" i="5" s="1"/>
  <c r="V1637" i="5"/>
  <c r="E1637" i="5"/>
  <c r="X1637" i="5" s="1"/>
  <c r="V1638" i="5"/>
  <c r="E1638" i="5"/>
  <c r="V1639" i="5"/>
  <c r="E1639" i="5"/>
  <c r="X1639" i="5" s="1"/>
  <c r="V1640" i="5"/>
  <c r="E1640" i="5"/>
  <c r="X1640" i="5" s="1"/>
  <c r="V1641" i="5"/>
  <c r="E1641" i="5"/>
  <c r="V1642" i="5"/>
  <c r="E1642" i="5"/>
  <c r="X1642" i="5" s="1"/>
  <c r="V1643" i="5"/>
  <c r="E1643" i="5"/>
  <c r="V1644" i="5"/>
  <c r="E1644" i="5"/>
  <c r="V1645" i="5"/>
  <c r="E1645" i="5"/>
  <c r="X1645" i="5" s="1"/>
  <c r="V1646" i="5"/>
  <c r="E1646" i="5"/>
  <c r="V1647" i="5"/>
  <c r="E1647" i="5"/>
  <c r="V1648" i="5"/>
  <c r="E1648" i="5"/>
  <c r="X1648" i="5" s="1"/>
  <c r="V1649" i="5"/>
  <c r="E1649" i="5"/>
  <c r="X1649" i="5" s="1"/>
  <c r="V1650" i="5"/>
  <c r="E1650" i="5"/>
  <c r="V1651" i="5"/>
  <c r="E1651" i="5"/>
  <c r="X1651" i="5" s="1"/>
  <c r="V1652" i="5"/>
  <c r="E1652" i="5"/>
  <c r="V1653" i="5"/>
  <c r="E1653" i="5"/>
  <c r="V1654" i="5"/>
  <c r="E1654" i="5"/>
  <c r="X1654" i="5" s="1"/>
  <c r="V1655" i="5"/>
  <c r="E1655" i="5"/>
  <c r="V1656" i="5"/>
  <c r="E1656" i="5"/>
  <c r="V1657" i="5"/>
  <c r="E1657" i="5"/>
  <c r="X1657" i="5" s="1"/>
  <c r="V1658" i="5"/>
  <c r="E1658" i="5"/>
  <c r="V1659" i="5"/>
  <c r="E1659" i="5"/>
  <c r="V1660" i="5"/>
  <c r="E1660" i="5"/>
  <c r="X1660" i="5" s="1"/>
  <c r="V1661" i="5"/>
  <c r="E1661" i="5"/>
  <c r="X1661" i="5" s="1"/>
  <c r="V1662" i="5"/>
  <c r="E1662" i="5"/>
  <c r="V1663" i="5"/>
  <c r="E1663" i="5"/>
  <c r="V1664" i="5"/>
  <c r="E1664" i="5"/>
  <c r="X1664" i="5" s="1"/>
  <c r="V1665" i="5"/>
  <c r="E1665" i="5"/>
  <c r="X1665" i="5" s="1"/>
  <c r="V1666" i="5"/>
  <c r="E1666" i="5"/>
  <c r="X1666" i="5" s="1"/>
  <c r="V1667" i="5"/>
  <c r="E1667" i="5"/>
  <c r="V1668" i="5"/>
  <c r="E1668" i="5"/>
  <c r="V1669" i="5"/>
  <c r="E1669" i="5"/>
  <c r="X1669" i="5" s="1"/>
  <c r="V1670" i="5"/>
  <c r="E1670" i="5"/>
  <c r="V1671" i="5"/>
  <c r="E1671" i="5"/>
  <c r="V1672" i="5"/>
  <c r="E1672" i="5"/>
  <c r="X1672" i="5" s="1"/>
  <c r="V1673" i="5"/>
  <c r="E1673" i="5"/>
  <c r="V1674" i="5"/>
  <c r="E1674" i="5"/>
  <c r="V1675" i="5"/>
  <c r="E1675" i="5"/>
  <c r="X1675" i="5" s="1"/>
  <c r="V1676" i="5"/>
  <c r="E1676" i="5"/>
  <c r="V1677" i="5"/>
  <c r="E1677" i="5"/>
  <c r="X1677" i="5" s="1"/>
  <c r="V1678" i="5"/>
  <c r="E1678" i="5"/>
  <c r="X1678" i="5" s="1"/>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X1687" i="5" s="1"/>
  <c r="V1688" i="5"/>
  <c r="E1688" i="5"/>
  <c r="V1689" i="5"/>
  <c r="E1689" i="5"/>
  <c r="V1690" i="5"/>
  <c r="E1690" i="5"/>
  <c r="X1690" i="5" s="1"/>
  <c r="V1691" i="5"/>
  <c r="E1691" i="5"/>
  <c r="V1692" i="5"/>
  <c r="E1692" i="5"/>
  <c r="V1693" i="5"/>
  <c r="E1693" i="5"/>
  <c r="X1693" i="5" s="1"/>
  <c r="V1694" i="5"/>
  <c r="E1694" i="5"/>
  <c r="V1695" i="5"/>
  <c r="E1695" i="5"/>
  <c r="V1696" i="5"/>
  <c r="E1696" i="5"/>
  <c r="X1696" i="5" s="1"/>
  <c r="V1697" i="5"/>
  <c r="E1697" i="5"/>
  <c r="V1698" i="5"/>
  <c r="E1698" i="5"/>
  <c r="V1699" i="5"/>
  <c r="E1699" i="5"/>
  <c r="V1700" i="5"/>
  <c r="E1700" i="5"/>
  <c r="V1701" i="5"/>
  <c r="E1701" i="5"/>
  <c r="V1702" i="5"/>
  <c r="E1702" i="5"/>
  <c r="X1702" i="5" s="1"/>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X1711" i="5" s="1"/>
  <c r="V1712" i="5"/>
  <c r="E1712" i="5"/>
  <c r="V1713" i="5"/>
  <c r="E1713" i="5"/>
  <c r="V1714" i="5"/>
  <c r="E1714" i="5"/>
  <c r="X1714" i="5" s="1"/>
  <c r="V1715" i="5"/>
  <c r="E1715" i="5"/>
  <c r="V1716" i="5"/>
  <c r="E1716" i="5"/>
  <c r="V1717" i="5"/>
  <c r="E1717" i="5"/>
  <c r="X1717" i="5" s="1"/>
  <c r="V1718" i="5"/>
  <c r="E1718" i="5"/>
  <c r="V1719" i="5"/>
  <c r="E1719" i="5"/>
  <c r="V1720" i="5"/>
  <c r="E1720" i="5"/>
  <c r="X1720" i="5" s="1"/>
  <c r="V1721" i="5"/>
  <c r="E1721" i="5"/>
  <c r="X1721" i="5" s="1"/>
  <c r="V1722" i="5"/>
  <c r="E1722" i="5"/>
  <c r="V1723" i="5"/>
  <c r="E1723" i="5"/>
  <c r="X1723" i="5" s="1"/>
  <c r="V1724" i="5"/>
  <c r="E1724" i="5"/>
  <c r="V1725" i="5"/>
  <c r="E1725" i="5"/>
  <c r="V1726" i="5"/>
  <c r="E1726" i="5"/>
  <c r="X1726" i="5" s="1"/>
  <c r="V1727" i="5"/>
  <c r="E1727" i="5"/>
  <c r="V1728" i="5"/>
  <c r="E1728" i="5"/>
  <c r="V1729" i="5"/>
  <c r="E1729" i="5"/>
  <c r="X1729" i="5" s="1"/>
  <c r="V1730" i="5"/>
  <c r="E1730" i="5"/>
  <c r="V1731" i="5"/>
  <c r="E1731" i="5"/>
  <c r="V1732" i="5"/>
  <c r="E1732" i="5"/>
  <c r="X1732" i="5" s="1"/>
  <c r="V1733" i="5"/>
  <c r="E1733" i="5"/>
  <c r="V1734" i="5"/>
  <c r="E1734" i="5"/>
  <c r="V1735" i="5"/>
  <c r="E1735" i="5"/>
  <c r="X1735" i="5" s="1"/>
  <c r="V1736" i="5"/>
  <c r="E1736" i="5"/>
  <c r="V1737" i="5"/>
  <c r="E1737" i="5"/>
  <c r="V1738" i="5"/>
  <c r="E1738" i="5"/>
  <c r="X1738" i="5" s="1"/>
  <c r="V1739" i="5"/>
  <c r="E1739" i="5"/>
  <c r="V1740" i="5"/>
  <c r="E1740" i="5"/>
  <c r="V1741" i="5"/>
  <c r="E1741" i="5"/>
  <c r="X1741" i="5" s="1"/>
  <c r="V1742" i="5"/>
  <c r="E1742" i="5"/>
  <c r="V1743" i="5"/>
  <c r="E1743" i="5"/>
  <c r="V1744" i="5"/>
  <c r="E1744" i="5"/>
  <c r="X1744" i="5" s="1"/>
  <c r="V1745" i="5"/>
  <c r="E1745" i="5"/>
  <c r="V1746" i="5"/>
  <c r="E1746" i="5"/>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V1755" i="5"/>
  <c r="E1755" i="5"/>
  <c r="V1756" i="5"/>
  <c r="E1756" i="5"/>
  <c r="X1756" i="5" s="1"/>
  <c r="V1757" i="5"/>
  <c r="E1757" i="5"/>
  <c r="X1757" i="5" s="1"/>
  <c r="V1758" i="5"/>
  <c r="E1758" i="5"/>
  <c r="V1759" i="5"/>
  <c r="E1759" i="5"/>
  <c r="X1759" i="5" s="1"/>
  <c r="V1760" i="5"/>
  <c r="E1760" i="5"/>
  <c r="V1761" i="5"/>
  <c r="E1761" i="5"/>
  <c r="V1762" i="5"/>
  <c r="E1762" i="5"/>
  <c r="X1762" i="5" s="1"/>
  <c r="V1763" i="5"/>
  <c r="E1763" i="5"/>
  <c r="V1764" i="5"/>
  <c r="E1764" i="5"/>
  <c r="V1765" i="5"/>
  <c r="E1765" i="5"/>
  <c r="X1765" i="5" s="1"/>
  <c r="V1766" i="5"/>
  <c r="E1766" i="5"/>
  <c r="X1766" i="5" s="1"/>
  <c r="V1767" i="5"/>
  <c r="E1767" i="5"/>
  <c r="V1768" i="5"/>
  <c r="E1768" i="5"/>
  <c r="X1768" i="5" s="1"/>
  <c r="V1769" i="5"/>
  <c r="E1769" i="5"/>
  <c r="X1769" i="5" s="1"/>
  <c r="V1770" i="5"/>
  <c r="E1770" i="5"/>
  <c r="V1771" i="5"/>
  <c r="E1771" i="5"/>
  <c r="X1771" i="5" s="1"/>
  <c r="V1772" i="5"/>
  <c r="E1772" i="5"/>
  <c r="V1773" i="5"/>
  <c r="E1773" i="5"/>
  <c r="X1773" i="5" s="1"/>
  <c r="V1774" i="5"/>
  <c r="E1774" i="5"/>
  <c r="V1775" i="5"/>
  <c r="E1775" i="5"/>
  <c r="V1776" i="5"/>
  <c r="E1776" i="5"/>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V1785" i="5"/>
  <c r="E1785" i="5"/>
  <c r="X1785" i="5" s="1"/>
  <c r="V1786" i="5"/>
  <c r="E1786" i="5"/>
  <c r="X1786" i="5" s="1"/>
  <c r="V1787" i="5"/>
  <c r="E1787" i="5"/>
  <c r="V1788" i="5"/>
  <c r="E1788" i="5"/>
  <c r="V1789" i="5"/>
  <c r="E1789" i="5"/>
  <c r="X1789" i="5" s="1"/>
  <c r="V1790" i="5"/>
  <c r="E1790" i="5"/>
  <c r="V1791" i="5"/>
  <c r="E1791" i="5"/>
  <c r="V1792" i="5"/>
  <c r="E1792" i="5"/>
  <c r="X1792" i="5" s="1"/>
  <c r="V1793" i="5"/>
  <c r="E1793" i="5"/>
  <c r="V1794" i="5"/>
  <c r="E1794" i="5"/>
  <c r="V1795" i="5"/>
  <c r="E1795" i="5"/>
  <c r="X1795" i="5" s="1"/>
  <c r="V1796" i="5"/>
  <c r="E1796" i="5"/>
  <c r="V1797" i="5"/>
  <c r="E1797" i="5"/>
  <c r="V1798" i="5"/>
  <c r="E1798" i="5"/>
  <c r="X1798" i="5" s="1"/>
  <c r="V1799" i="5"/>
  <c r="E1799" i="5"/>
  <c r="V1800" i="5"/>
  <c r="E1800" i="5"/>
  <c r="V1801" i="5"/>
  <c r="E1801" i="5"/>
  <c r="X1801" i="5" s="1"/>
  <c r="V1802" i="5"/>
  <c r="E1802" i="5"/>
  <c r="X1802" i="5" s="1"/>
  <c r="V1803" i="5"/>
  <c r="E1803" i="5"/>
  <c r="V1804" i="5"/>
  <c r="E1804" i="5"/>
  <c r="X1804" i="5" s="1"/>
  <c r="V1805" i="5"/>
  <c r="E1805" i="5"/>
  <c r="X1805" i="5" s="1"/>
  <c r="V1806" i="5"/>
  <c r="E1806" i="5"/>
  <c r="X1806" i="5" s="1"/>
  <c r="V1807" i="5"/>
  <c r="E1807" i="5"/>
  <c r="X1807" i="5" s="1"/>
  <c r="V1808" i="5"/>
  <c r="E1808" i="5"/>
  <c r="X1808" i="5" s="1"/>
  <c r="V1809" i="5"/>
  <c r="E1809" i="5"/>
  <c r="V1810" i="5"/>
  <c r="E1810" i="5"/>
  <c r="X1810" i="5" s="1"/>
  <c r="V1811" i="5"/>
  <c r="E1811" i="5"/>
  <c r="V1812" i="5"/>
  <c r="E1812" i="5"/>
  <c r="V1813" i="5"/>
  <c r="E1813" i="5"/>
  <c r="X1813" i="5" s="1"/>
  <c r="V1814" i="5"/>
  <c r="E1814" i="5"/>
  <c r="V1815" i="5"/>
  <c r="E1815" i="5"/>
  <c r="X1815" i="5" s="1"/>
  <c r="V1816" i="5"/>
  <c r="E1816" i="5"/>
  <c r="X1816" i="5" s="1"/>
  <c r="V1817" i="5"/>
  <c r="E1817" i="5"/>
  <c r="V1818" i="5"/>
  <c r="E1818" i="5"/>
  <c r="X1818" i="5" s="1"/>
  <c r="V1819" i="5"/>
  <c r="E1819" i="5"/>
  <c r="X1819" i="5" s="1"/>
  <c r="V1820" i="5"/>
  <c r="E1820" i="5"/>
  <c r="X1820" i="5" s="1"/>
  <c r="V1821" i="5"/>
  <c r="E1821" i="5"/>
  <c r="V1822" i="5"/>
  <c r="E1822" i="5"/>
  <c r="X1822" i="5" s="1"/>
  <c r="V1823" i="5"/>
  <c r="E1823" i="5"/>
  <c r="X1823" i="5" s="1"/>
  <c r="V1824" i="5"/>
  <c r="E1824" i="5"/>
  <c r="V1825" i="5"/>
  <c r="E1825" i="5"/>
  <c r="X1825" i="5" s="1"/>
  <c r="V1826" i="5"/>
  <c r="E1826" i="5"/>
  <c r="V1827" i="5"/>
  <c r="E1827" i="5"/>
  <c r="V1828" i="5"/>
  <c r="E1828" i="5"/>
  <c r="X1828" i="5" s="1"/>
  <c r="V1829" i="5"/>
  <c r="E1829" i="5"/>
  <c r="V1830" i="5"/>
  <c r="E1830" i="5"/>
  <c r="X1830" i="5" s="1"/>
  <c r="V1831" i="5"/>
  <c r="E1831" i="5"/>
  <c r="X1831" i="5" s="1"/>
  <c r="V1832" i="5"/>
  <c r="E1832" i="5"/>
  <c r="V1833" i="5"/>
  <c r="E1833" i="5"/>
  <c r="V1834" i="5"/>
  <c r="E1834" i="5"/>
  <c r="X1834" i="5" s="1"/>
  <c r="V1835" i="5"/>
  <c r="E1835" i="5"/>
  <c r="V1836" i="5"/>
  <c r="E1836" i="5"/>
  <c r="X1836" i="5" s="1"/>
  <c r="V1837" i="5"/>
  <c r="E1837" i="5"/>
  <c r="X1837" i="5" s="1"/>
  <c r="V1838" i="5"/>
  <c r="E1838" i="5"/>
  <c r="X1838" i="5" s="1"/>
  <c r="V1839" i="5"/>
  <c r="E1839" i="5"/>
  <c r="V1840" i="5"/>
  <c r="E1840" i="5"/>
  <c r="X1840" i="5" s="1"/>
  <c r="V1841" i="5"/>
  <c r="E1841" i="5"/>
  <c r="V1842" i="5"/>
  <c r="E1842" i="5"/>
  <c r="V1843" i="5"/>
  <c r="E1843" i="5"/>
  <c r="X1843" i="5" s="1"/>
  <c r="V1844" i="5"/>
  <c r="E1844" i="5"/>
  <c r="X1844" i="5" s="1"/>
  <c r="V1845" i="5"/>
  <c r="E1845" i="5"/>
  <c r="V1846" i="5"/>
  <c r="E1846" i="5"/>
  <c r="V1847" i="5"/>
  <c r="E1847" i="5"/>
  <c r="X1847" i="5" s="1"/>
  <c r="V1848" i="5"/>
  <c r="E1848" i="5"/>
  <c r="V1849" i="5"/>
  <c r="E1849" i="5"/>
  <c r="X1849" i="5" s="1"/>
  <c r="V1850" i="5"/>
  <c r="E1850" i="5"/>
  <c r="V1851" i="5"/>
  <c r="E1851" i="5"/>
  <c r="V1852" i="5"/>
  <c r="E1852" i="5"/>
  <c r="X1852" i="5" s="1"/>
  <c r="V1853" i="5"/>
  <c r="E1853" i="5"/>
  <c r="V1854" i="5"/>
  <c r="E1854" i="5"/>
  <c r="V1855" i="5"/>
  <c r="E1855" i="5"/>
  <c r="X1855" i="5" s="1"/>
  <c r="V1856" i="5"/>
  <c r="E1856" i="5"/>
  <c r="V1857" i="5"/>
  <c r="E1857" i="5"/>
  <c r="V1858" i="5"/>
  <c r="E1858" i="5"/>
  <c r="X1858" i="5" s="1"/>
  <c r="V1859" i="5"/>
  <c r="E1859" i="5"/>
  <c r="V1860" i="5"/>
  <c r="E1860" i="5"/>
  <c r="V1861" i="5"/>
  <c r="E1861" i="5"/>
  <c r="V1862" i="5"/>
  <c r="E1862" i="5"/>
  <c r="V1863" i="5"/>
  <c r="E1863" i="5"/>
  <c r="X1863" i="5" s="1"/>
  <c r="V1864" i="5"/>
  <c r="E1864" i="5"/>
  <c r="X1864" i="5" s="1"/>
  <c r="V1865" i="5"/>
  <c r="E1865" i="5"/>
  <c r="V1866" i="5"/>
  <c r="E1866" i="5"/>
  <c r="V1867" i="5"/>
  <c r="E1867" i="5"/>
  <c r="X1867" i="5" s="1"/>
  <c r="V1868" i="5"/>
  <c r="E1868" i="5"/>
  <c r="V1869" i="5"/>
  <c r="E1869" i="5"/>
  <c r="V1870" i="5"/>
  <c r="E1870" i="5"/>
  <c r="X1870" i="5" s="1"/>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V1882" i="5"/>
  <c r="E1882" i="5"/>
  <c r="X1882" i="5" s="1"/>
  <c r="V1883" i="5"/>
  <c r="E1883" i="5"/>
  <c r="V1884" i="5"/>
  <c r="E1884" i="5"/>
  <c r="V1885" i="5"/>
  <c r="E1885" i="5"/>
  <c r="X1885" i="5" s="1"/>
  <c r="V1886" i="5"/>
  <c r="E1886" i="5"/>
  <c r="X1886" i="5" s="1"/>
  <c r="V1887" i="5"/>
  <c r="E1887" i="5"/>
  <c r="X1887" i="5" s="1"/>
  <c r="V1888" i="5"/>
  <c r="E1888" i="5"/>
  <c r="X1888" i="5" s="1"/>
  <c r="V1889" i="5"/>
  <c r="E1889" i="5"/>
  <c r="X1889" i="5" s="1"/>
  <c r="V1890" i="5"/>
  <c r="E1890" i="5"/>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V1906" i="5"/>
  <c r="E1906" i="5"/>
  <c r="X1906" i="5" s="1"/>
  <c r="V1907" i="5"/>
  <c r="E1907" i="5"/>
  <c r="X1907" i="5" s="1"/>
  <c r="V1908" i="5"/>
  <c r="E1908" i="5"/>
  <c r="V1909" i="5"/>
  <c r="E1909" i="5"/>
  <c r="X1909" i="5" s="1"/>
  <c r="V1910" i="5"/>
  <c r="E1910" i="5"/>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X1918" i="5" s="1"/>
  <c r="V1919" i="5"/>
  <c r="E1919" i="5"/>
  <c r="V1920" i="5"/>
  <c r="E1920" i="5"/>
  <c r="V1921" i="5"/>
  <c r="E1921" i="5"/>
  <c r="X1921" i="5" s="1"/>
  <c r="V1922" i="5"/>
  <c r="E1922" i="5"/>
  <c r="V1923" i="5"/>
  <c r="E1923" i="5"/>
  <c r="X1923" i="5" s="1"/>
  <c r="V1924" i="5"/>
  <c r="E1924" i="5"/>
  <c r="X1924" i="5" s="1"/>
  <c r="V1925" i="5"/>
  <c r="E1925" i="5"/>
  <c r="V1926" i="5"/>
  <c r="E1926" i="5"/>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V1942" i="5"/>
  <c r="E1942" i="5"/>
  <c r="V1943" i="5"/>
  <c r="E1943" i="5"/>
  <c r="X1943" i="5" s="1"/>
  <c r="V1944" i="5"/>
  <c r="E1944" i="5"/>
  <c r="V1945" i="5"/>
  <c r="E1945" i="5"/>
  <c r="X1945" i="5" s="1"/>
  <c r="V1946" i="5"/>
  <c r="E1946" i="5"/>
  <c r="V1947" i="5"/>
  <c r="E1947" i="5"/>
  <c r="V1948" i="5"/>
  <c r="E1948" i="5"/>
  <c r="X1948" i="5" s="1"/>
  <c r="V1949" i="5"/>
  <c r="E1949" i="5"/>
  <c r="X1949" i="5" s="1"/>
  <c r="V1950" i="5"/>
  <c r="E1950" i="5"/>
  <c r="V1951" i="5"/>
  <c r="E1951" i="5"/>
  <c r="X1951" i="5" s="1"/>
  <c r="V1952" i="5"/>
  <c r="E1952" i="5"/>
  <c r="V1953" i="5"/>
  <c r="E1953" i="5"/>
  <c r="X1953" i="5" s="1"/>
  <c r="V1954" i="5"/>
  <c r="E1954" i="5"/>
  <c r="X1954" i="5" s="1"/>
  <c r="V1955" i="5"/>
  <c r="E1955" i="5"/>
  <c r="V1956" i="5"/>
  <c r="E1956" i="5"/>
  <c r="V1957" i="5"/>
  <c r="E1957" i="5"/>
  <c r="X1957" i="5" s="1"/>
  <c r="V1958" i="5"/>
  <c r="E1958" i="5"/>
  <c r="V1959" i="5"/>
  <c r="E1959" i="5"/>
  <c r="X1959" i="5" s="1"/>
  <c r="V1960" i="5"/>
  <c r="E1960" i="5"/>
  <c r="X1960" i="5" s="1"/>
  <c r="V1961" i="5"/>
  <c r="E1961" i="5"/>
  <c r="X1961" i="5" s="1"/>
  <c r="V1962" i="5"/>
  <c r="E1962" i="5"/>
  <c r="V1963" i="5"/>
  <c r="E1963" i="5"/>
  <c r="X1963" i="5" s="1"/>
  <c r="V1964" i="5"/>
  <c r="E1964" i="5"/>
  <c r="V1965" i="5"/>
  <c r="E1965" i="5"/>
  <c r="X1965" i="5" s="1"/>
  <c r="V1966" i="5"/>
  <c r="E1966" i="5"/>
  <c r="X1966" i="5" s="1"/>
  <c r="V1967" i="5"/>
  <c r="E1967" i="5"/>
  <c r="V1968" i="5"/>
  <c r="E1968" i="5"/>
  <c r="X1968" i="5" s="1"/>
  <c r="V1969" i="5"/>
  <c r="E1969" i="5"/>
  <c r="X1969" i="5" s="1"/>
  <c r="V1970" i="5"/>
  <c r="E1970" i="5"/>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V1981" i="5"/>
  <c r="E1981" i="5"/>
  <c r="X1981" i="5" s="1"/>
  <c r="V1982" i="5"/>
  <c r="E1982" i="5"/>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X2003" i="5" s="1"/>
  <c r="V2004" i="5"/>
  <c r="E2004" i="5"/>
  <c r="V2005" i="5"/>
  <c r="E2005" i="5"/>
  <c r="X2005" i="5" s="1"/>
  <c r="V2006" i="5"/>
  <c r="E2006" i="5"/>
  <c r="V2007" i="5"/>
  <c r="E2007" i="5"/>
  <c r="X2007" i="5" s="1"/>
  <c r="V2008" i="5"/>
  <c r="E2008" i="5"/>
  <c r="X2008" i="5" s="1"/>
  <c r="V2009" i="5"/>
  <c r="E2009" i="5"/>
  <c r="X2009" i="5" s="1"/>
  <c r="V2010" i="5"/>
  <c r="E2010" i="5"/>
  <c r="V2011" i="5"/>
  <c r="E2011" i="5"/>
  <c r="X2011" i="5" s="1"/>
  <c r="V2012" i="5"/>
  <c r="E2012" i="5"/>
  <c r="V2013" i="5"/>
  <c r="E2013" i="5"/>
  <c r="X2013" i="5" s="1"/>
  <c r="V2014" i="5"/>
  <c r="E2014" i="5"/>
  <c r="X2014" i="5" s="1"/>
  <c r="V2015" i="5"/>
  <c r="E2015" i="5"/>
  <c r="X2015" i="5" s="1"/>
  <c r="V2016" i="5"/>
  <c r="E2016" i="5"/>
  <c r="V2017" i="5"/>
  <c r="E2017" i="5"/>
  <c r="X2017" i="5" s="1"/>
  <c r="V2018" i="5"/>
  <c r="E2018" i="5"/>
  <c r="V2019" i="5"/>
  <c r="E2019" i="5"/>
  <c r="V2020" i="5"/>
  <c r="E2020" i="5"/>
  <c r="X2020" i="5" s="1"/>
  <c r="V2021" i="5"/>
  <c r="E2021" i="5"/>
  <c r="X2021" i="5" s="1"/>
  <c r="V2022" i="5"/>
  <c r="E2022" i="5"/>
  <c r="V2023" i="5"/>
  <c r="E2023" i="5"/>
  <c r="X2023" i="5" s="1"/>
  <c r="V2024" i="5"/>
  <c r="E2024" i="5"/>
  <c r="X2024" i="5" s="1"/>
  <c r="V2025" i="5"/>
  <c r="E2025" i="5"/>
  <c r="V2026" i="5"/>
  <c r="E2026" i="5"/>
  <c r="X2026" i="5" s="1"/>
  <c r="V2027" i="5"/>
  <c r="E2027" i="5"/>
  <c r="X2027" i="5" s="1"/>
  <c r="V2028" i="5"/>
  <c r="E2028" i="5"/>
  <c r="X2028" i="5" s="1"/>
  <c r="V2029" i="5"/>
  <c r="E2029" i="5"/>
  <c r="X2029" i="5" s="1"/>
  <c r="V2030" i="5"/>
  <c r="E2030" i="5"/>
  <c r="V2031" i="5"/>
  <c r="E2031" i="5"/>
  <c r="V2032" i="5"/>
  <c r="E2032" i="5"/>
  <c r="X2032" i="5" s="1"/>
  <c r="V2033" i="5"/>
  <c r="E2033" i="5"/>
  <c r="X2033" i="5" s="1"/>
  <c r="V2034" i="5"/>
  <c r="E2034" i="5"/>
  <c r="V2035" i="5"/>
  <c r="E2035" i="5"/>
  <c r="X2035" i="5" s="1"/>
  <c r="V2036" i="5"/>
  <c r="E2036" i="5"/>
  <c r="X2036" i="5" s="1"/>
  <c r="V2037" i="5"/>
  <c r="E2037" i="5"/>
  <c r="X2037" i="5" s="1"/>
  <c r="V2038" i="5"/>
  <c r="E2038" i="5"/>
  <c r="V2039" i="5"/>
  <c r="E2039" i="5"/>
  <c r="V2040" i="5"/>
  <c r="E2040" i="5"/>
  <c r="V2041" i="5"/>
  <c r="E2041" i="5"/>
  <c r="X2041" i="5" s="1"/>
  <c r="V2042" i="5"/>
  <c r="E2042" i="5"/>
  <c r="V2043" i="5"/>
  <c r="E2043" i="5"/>
  <c r="V2044" i="5"/>
  <c r="E2044" i="5"/>
  <c r="X2044" i="5" s="1"/>
  <c r="V2045" i="5"/>
  <c r="E2045" i="5"/>
  <c r="V2046" i="5"/>
  <c r="E2046" i="5"/>
  <c r="V2047" i="5"/>
  <c r="E2047" i="5"/>
  <c r="X2047" i="5" s="1"/>
  <c r="V2048" i="5"/>
  <c r="E2048" i="5"/>
  <c r="X2048" i="5" s="1"/>
  <c r="V2049" i="5"/>
  <c r="E2049" i="5"/>
  <c r="V2050" i="5"/>
  <c r="E2050" i="5"/>
  <c r="X2050" i="5" s="1"/>
  <c r="V2051" i="5"/>
  <c r="E2051" i="5"/>
  <c r="X2051" i="5" s="1"/>
  <c r="V2052" i="5"/>
  <c r="E2052" i="5"/>
  <c r="V2053" i="5"/>
  <c r="E2053" i="5"/>
  <c r="X2053" i="5" s="1"/>
  <c r="V2054" i="5"/>
  <c r="E2054" i="5"/>
  <c r="V2055" i="5"/>
  <c r="E2055" i="5"/>
  <c r="V2056" i="5"/>
  <c r="E2056" i="5"/>
  <c r="X2056" i="5" s="1"/>
  <c r="V2057" i="5"/>
  <c r="E2057" i="5"/>
  <c r="X2057" i="5" s="1"/>
  <c r="V2058" i="5"/>
  <c r="E2058" i="5"/>
  <c r="V2059" i="5"/>
  <c r="E2059" i="5"/>
  <c r="X2059" i="5" s="1"/>
  <c r="V2060" i="5"/>
  <c r="E2060" i="5"/>
  <c r="V2061" i="5"/>
  <c r="E2061" i="5"/>
  <c r="X2061" i="5" s="1"/>
  <c r="V2062" i="5"/>
  <c r="E2062" i="5"/>
  <c r="X2062" i="5" s="1"/>
  <c r="V2063" i="5"/>
  <c r="E2063" i="5"/>
  <c r="V2064" i="5"/>
  <c r="E2064" i="5"/>
  <c r="V2065" i="5"/>
  <c r="E2065" i="5"/>
  <c r="X2065" i="5" s="1"/>
  <c r="V2066" i="5"/>
  <c r="E2066" i="5"/>
  <c r="V2067" i="5"/>
  <c r="E2067" i="5"/>
  <c r="X2067" i="5" s="1"/>
  <c r="V2068" i="5"/>
  <c r="E2068" i="5"/>
  <c r="X2068" i="5" s="1"/>
  <c r="V2069" i="5"/>
  <c r="E2069" i="5"/>
  <c r="V2070" i="5"/>
  <c r="E2070" i="5"/>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V2079" i="5"/>
  <c r="E2079" i="5"/>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V2091" i="5"/>
  <c r="E2091" i="5"/>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V2100" i="5"/>
  <c r="E2100" i="5"/>
  <c r="V2101" i="5"/>
  <c r="E2101" i="5"/>
  <c r="X2101" i="5" s="1"/>
  <c r="V2102" i="5"/>
  <c r="E2102" i="5"/>
  <c r="V2103" i="5"/>
  <c r="E2103" i="5"/>
  <c r="V2104" i="5"/>
  <c r="E2104" i="5"/>
  <c r="X2104" i="5" s="1"/>
  <c r="V2105" i="5"/>
  <c r="E2105" i="5"/>
  <c r="X2105" i="5" s="1"/>
  <c r="V2106" i="5"/>
  <c r="E2106" i="5"/>
  <c r="V2107" i="5"/>
  <c r="E2107" i="5"/>
  <c r="X2107" i="5" s="1"/>
  <c r="V2108" i="5"/>
  <c r="E2108" i="5"/>
  <c r="X2108" i="5" s="1"/>
  <c r="V2109" i="5"/>
  <c r="E2109" i="5"/>
  <c r="V2110" i="5"/>
  <c r="E2110" i="5"/>
  <c r="X2110" i="5" s="1"/>
  <c r="V2111" i="5"/>
  <c r="E2111" i="5"/>
  <c r="V2112" i="5"/>
  <c r="E2112" i="5"/>
  <c r="V2113" i="5"/>
  <c r="E2113" i="5"/>
  <c r="X2113" i="5" s="1"/>
  <c r="V2114" i="5"/>
  <c r="E2114" i="5"/>
  <c r="V2115" i="5"/>
  <c r="E2115" i="5"/>
  <c r="V2116" i="5"/>
  <c r="E2116" i="5"/>
  <c r="X2116" i="5" s="1"/>
  <c r="V2117" i="5"/>
  <c r="E2117" i="5"/>
  <c r="X2117" i="5" s="1"/>
  <c r="V2118" i="5"/>
  <c r="E2118" i="5"/>
  <c r="V2119" i="5"/>
  <c r="E2119" i="5"/>
  <c r="X2119" i="5" s="1"/>
  <c r="V2120" i="5"/>
  <c r="E2120" i="5"/>
  <c r="V2121" i="5"/>
  <c r="E2121" i="5"/>
  <c r="X2121" i="5" s="1"/>
  <c r="V2122" i="5"/>
  <c r="E2122" i="5"/>
  <c r="X2122" i="5" s="1"/>
  <c r="V2123" i="5"/>
  <c r="E2123" i="5"/>
  <c r="V2124" i="5"/>
  <c r="E2124" i="5"/>
  <c r="V2125" i="5"/>
  <c r="E2125" i="5"/>
  <c r="X2125" i="5" s="1"/>
  <c r="V2126" i="5"/>
  <c r="E2126" i="5"/>
  <c r="X2126" i="5" s="1"/>
  <c r="V2127" i="5"/>
  <c r="E2127" i="5"/>
  <c r="V2128" i="5"/>
  <c r="E2128" i="5"/>
  <c r="X2128" i="5" s="1"/>
  <c r="V2129" i="5"/>
  <c r="E2129" i="5"/>
  <c r="V2130" i="5"/>
  <c r="E2130" i="5"/>
  <c r="V2131" i="5"/>
  <c r="E2131" i="5"/>
  <c r="X2131" i="5" s="1"/>
  <c r="V2132" i="5"/>
  <c r="E2132" i="5"/>
  <c r="X2132" i="5" s="1"/>
  <c r="V2133" i="5"/>
  <c r="E2133" i="5"/>
  <c r="V2134" i="5"/>
  <c r="E2134" i="5"/>
  <c r="X2134" i="5" s="1"/>
  <c r="V2135" i="5"/>
  <c r="E2135" i="5"/>
  <c r="V2136" i="5"/>
  <c r="E2136" i="5"/>
  <c r="V2137" i="5"/>
  <c r="E2137" i="5"/>
  <c r="X2137" i="5" s="1"/>
  <c r="V2138" i="5"/>
  <c r="E2138" i="5"/>
  <c r="X2138" i="5" s="1"/>
  <c r="V2139" i="5"/>
  <c r="E2139" i="5"/>
  <c r="V2140" i="5"/>
  <c r="E2140" i="5"/>
  <c r="V2141" i="5"/>
  <c r="E2141" i="5"/>
  <c r="X2141" i="5" s="1"/>
  <c r="V2142" i="5"/>
  <c r="E2142" i="5"/>
  <c r="X2142" i="5" s="1"/>
  <c r="V2143" i="5"/>
  <c r="E2143" i="5"/>
  <c r="X2143" i="5" s="1"/>
  <c r="V2144" i="5"/>
  <c r="E2144" i="5"/>
  <c r="V2145" i="5"/>
  <c r="E2145" i="5"/>
  <c r="V2146" i="5"/>
  <c r="E2146" i="5"/>
  <c r="X2146" i="5" s="1"/>
  <c r="V2147" i="5"/>
  <c r="E2147" i="5"/>
  <c r="V2148" i="5"/>
  <c r="E2148" i="5"/>
  <c r="V2149" i="5"/>
  <c r="E2149" i="5"/>
  <c r="X2149" i="5" s="1"/>
  <c r="V2150" i="5"/>
  <c r="E2150" i="5"/>
  <c r="X2150" i="5" s="1"/>
  <c r="V2151" i="5"/>
  <c r="E2151" i="5"/>
  <c r="V2152" i="5"/>
  <c r="E2152" i="5"/>
  <c r="X2152" i="5" s="1"/>
  <c r="V2153" i="5"/>
  <c r="E2153" i="5"/>
  <c r="V2154" i="5"/>
  <c r="E2154" i="5"/>
  <c r="V2155" i="5"/>
  <c r="E2155" i="5"/>
  <c r="V2156" i="5"/>
  <c r="E2156" i="5"/>
  <c r="X2156" i="5" s="1"/>
  <c r="V2157" i="5"/>
  <c r="E2157" i="5"/>
  <c r="V2158" i="5"/>
  <c r="E2158" i="5"/>
  <c r="X2158" i="5" s="1"/>
  <c r="V2159" i="5"/>
  <c r="E2159" i="5"/>
  <c r="V2160" i="5"/>
  <c r="E2160" i="5"/>
  <c r="V2161" i="5"/>
  <c r="E2161" i="5"/>
  <c r="X2161" i="5" s="1"/>
  <c r="V2162" i="5"/>
  <c r="E2162" i="5"/>
  <c r="X2162" i="5" s="1"/>
  <c r="V2163" i="5"/>
  <c r="E2163" i="5"/>
  <c r="V2164" i="5"/>
  <c r="E2164" i="5"/>
  <c r="X2164" i="5" s="1"/>
  <c r="V2165" i="5"/>
  <c r="E2165" i="5"/>
  <c r="V2166" i="5"/>
  <c r="E2166" i="5"/>
  <c r="X2166" i="5" s="1"/>
  <c r="V2167" i="5"/>
  <c r="E2167" i="5"/>
  <c r="X2167" i="5" s="1"/>
  <c r="V2168" i="5"/>
  <c r="E2168" i="5"/>
  <c r="V2169" i="5"/>
  <c r="E2169" i="5"/>
  <c r="X2169" i="5" s="1"/>
  <c r="V2170" i="5"/>
  <c r="E2170" i="5"/>
  <c r="X2170" i="5" s="1"/>
  <c r="V2171" i="5"/>
  <c r="E2171" i="5"/>
  <c r="V2172" i="5"/>
  <c r="E2172" i="5"/>
  <c r="V2173" i="5"/>
  <c r="E2173" i="5"/>
  <c r="X2173" i="5" s="1"/>
  <c r="V2174" i="5"/>
  <c r="E2174" i="5"/>
  <c r="X2174" i="5" s="1"/>
  <c r="V2175" i="5"/>
  <c r="E2175" i="5"/>
  <c r="V2176" i="5"/>
  <c r="E2176" i="5"/>
  <c r="V2177" i="5"/>
  <c r="E2177" i="5"/>
  <c r="X2177" i="5" s="1"/>
  <c r="V2178" i="5"/>
  <c r="E2178" i="5"/>
  <c r="V2179" i="5"/>
  <c r="E2179" i="5"/>
  <c r="V2180" i="5"/>
  <c r="E2180" i="5"/>
  <c r="V2181" i="5"/>
  <c r="E2181" i="5"/>
  <c r="V2182" i="5"/>
  <c r="E2182" i="5"/>
  <c r="X2182" i="5" s="1"/>
  <c r="V2183" i="5"/>
  <c r="E2183" i="5"/>
  <c r="V2184" i="5"/>
  <c r="E2184" i="5"/>
  <c r="V2185" i="5"/>
  <c r="E2185" i="5"/>
  <c r="X2185" i="5" s="1"/>
  <c r="V2186" i="5"/>
  <c r="E2186" i="5"/>
  <c r="V2187" i="5"/>
  <c r="E2187" i="5"/>
  <c r="V2188" i="5"/>
  <c r="E2188" i="5"/>
  <c r="X2188" i="5" s="1"/>
  <c r="V2189" i="5"/>
  <c r="E2189" i="5"/>
  <c r="V2190" i="5"/>
  <c r="E2190" i="5"/>
  <c r="V2191" i="5"/>
  <c r="E2191" i="5"/>
  <c r="X2191" i="5" s="1"/>
  <c r="V2192" i="5"/>
  <c r="E2192" i="5"/>
  <c r="V2193" i="5"/>
  <c r="E2193" i="5"/>
  <c r="X2193" i="5" s="1"/>
  <c r="V2194" i="5"/>
  <c r="E2194" i="5"/>
  <c r="X2194" i="5" s="1"/>
  <c r="V2195" i="5"/>
  <c r="E2195" i="5"/>
  <c r="X2195" i="5" s="1"/>
  <c r="V2196" i="5"/>
  <c r="E2196" i="5"/>
  <c r="V2197" i="5"/>
  <c r="E2197" i="5"/>
  <c r="V2198" i="5"/>
  <c r="E2198" i="5"/>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V2207" i="5"/>
  <c r="E2207" i="5"/>
  <c r="V2208" i="5"/>
  <c r="E2208" i="5"/>
  <c r="V2209" i="5"/>
  <c r="E2209" i="5"/>
  <c r="X2209" i="5" s="1"/>
  <c r="V2210" i="5"/>
  <c r="E2210" i="5"/>
  <c r="X2210" i="5" s="1"/>
  <c r="V2211" i="5"/>
  <c r="E2211" i="5"/>
  <c r="V2212" i="5"/>
  <c r="E2212" i="5"/>
  <c r="X2212" i="5" s="1"/>
  <c r="V2213" i="5"/>
  <c r="E2213" i="5"/>
  <c r="V2214" i="5"/>
  <c r="E2214" i="5"/>
  <c r="V2215" i="5"/>
  <c r="E2215" i="5"/>
  <c r="X2215" i="5" s="1"/>
  <c r="V2216" i="5"/>
  <c r="E2216" i="5"/>
  <c r="V2217" i="5"/>
  <c r="E2217" i="5"/>
  <c r="X2217" i="5" s="1"/>
  <c r="V2218" i="5"/>
  <c r="E2218" i="5"/>
  <c r="X2218" i="5" s="1"/>
  <c r="V2219" i="5"/>
  <c r="E2219" i="5"/>
  <c r="V2220" i="5"/>
  <c r="E2220" i="5"/>
  <c r="V2221" i="5"/>
  <c r="E2221" i="5"/>
  <c r="X2221" i="5" s="1"/>
  <c r="V2222" i="5"/>
  <c r="E2222" i="5"/>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X2230" i="5" s="1"/>
  <c r="V2231" i="5"/>
  <c r="E2231" i="5"/>
  <c r="V2232" i="5"/>
  <c r="E2232" i="5"/>
  <c r="V2233" i="5"/>
  <c r="E2233" i="5"/>
  <c r="X2233" i="5" s="1"/>
  <c r="V2234" i="5"/>
  <c r="E2234" i="5"/>
  <c r="V2235" i="5"/>
  <c r="E2235" i="5"/>
  <c r="V2236" i="5"/>
  <c r="E2236" i="5"/>
  <c r="X2236" i="5" s="1"/>
  <c r="V2237" i="5"/>
  <c r="E2237" i="5"/>
  <c r="V2238" i="5"/>
  <c r="E2238" i="5"/>
  <c r="V2239" i="5"/>
  <c r="E2239" i="5"/>
  <c r="X2239" i="5" s="1"/>
  <c r="V2240" i="5"/>
  <c r="E2240" i="5"/>
  <c r="X2240" i="5" s="1"/>
  <c r="V2241" i="5"/>
  <c r="E2241" i="5"/>
  <c r="X2241" i="5" s="1"/>
  <c r="V2242" i="5"/>
  <c r="E2242" i="5"/>
  <c r="X2242" i="5" s="1"/>
  <c r="V2243" i="5"/>
  <c r="E2243" i="5"/>
  <c r="X2243" i="5" s="1"/>
  <c r="V2244" i="5"/>
  <c r="E2244" i="5"/>
  <c r="V2245" i="5"/>
  <c r="E2245" i="5"/>
  <c r="X2245" i="5" s="1"/>
  <c r="V2246" i="5"/>
  <c r="E2246" i="5"/>
  <c r="V2247" i="5"/>
  <c r="E2247" i="5"/>
  <c r="X2247" i="5" s="1"/>
  <c r="V2248" i="5"/>
  <c r="E2248" i="5"/>
  <c r="X2248" i="5" s="1"/>
  <c r="V2249" i="5"/>
  <c r="E2249" i="5"/>
  <c r="V2250" i="5"/>
  <c r="E2250" i="5"/>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V2259" i="5"/>
  <c r="E2259" i="5"/>
  <c r="V2260" i="5"/>
  <c r="E2260" i="5"/>
  <c r="X2260" i="5" s="1"/>
  <c r="V2261" i="5"/>
  <c r="E2261" i="5"/>
  <c r="V2262" i="5"/>
  <c r="E2262" i="5"/>
  <c r="V2263" i="5"/>
  <c r="E2263" i="5"/>
  <c r="V2264" i="5"/>
  <c r="E2264" i="5"/>
  <c r="X2264" i="5" s="1"/>
  <c r="V2265" i="5"/>
  <c r="E2265" i="5"/>
  <c r="V2266" i="5"/>
  <c r="E2266" i="5"/>
  <c r="X2266" i="5" s="1"/>
  <c r="V2267" i="5"/>
  <c r="E2267" i="5"/>
  <c r="X2267" i="5" s="1"/>
  <c r="V2268" i="5"/>
  <c r="E2268" i="5"/>
  <c r="V2269" i="5"/>
  <c r="E2269" i="5"/>
  <c r="X2269" i="5" s="1"/>
  <c r="V2270" i="5"/>
  <c r="E2270" i="5"/>
  <c r="V2271" i="5"/>
  <c r="E2271" i="5"/>
  <c r="X2271" i="5" s="1"/>
  <c r="V2272" i="5"/>
  <c r="E2272" i="5"/>
  <c r="V2273" i="5"/>
  <c r="E2273" i="5"/>
  <c r="X2273" i="5" s="1"/>
  <c r="V2274" i="5"/>
  <c r="E2274" i="5"/>
  <c r="X2274" i="5" s="1"/>
  <c r="V2275" i="5"/>
  <c r="E2275" i="5"/>
  <c r="V2276" i="5"/>
  <c r="E2276" i="5"/>
  <c r="V2277" i="5"/>
  <c r="E2277" i="5"/>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V2295" i="5"/>
  <c r="E2295" i="5"/>
  <c r="X2295" i="5" s="1"/>
  <c r="V2296" i="5"/>
  <c r="E2296" i="5"/>
  <c r="X2296" i="5" s="1"/>
  <c r="V2297" i="5"/>
  <c r="E2297" i="5"/>
  <c r="X2297" i="5" s="1"/>
  <c r="V2298" i="5"/>
  <c r="E2298" i="5"/>
  <c r="V2299" i="5"/>
  <c r="E2299" i="5"/>
  <c r="X2299" i="5" s="1"/>
  <c r="V2300" i="5"/>
  <c r="E2300" i="5"/>
  <c r="V2301" i="5"/>
  <c r="E2301" i="5"/>
  <c r="V2302" i="5"/>
  <c r="E2302" i="5"/>
  <c r="X2302" i="5" s="1"/>
  <c r="V2303" i="5"/>
  <c r="E2303" i="5"/>
  <c r="X2303" i="5" s="1"/>
  <c r="V2304" i="5"/>
  <c r="E2304" i="5"/>
  <c r="V2305" i="5"/>
  <c r="E2305" i="5"/>
  <c r="X2305" i="5" s="1"/>
  <c r="V2306" i="5"/>
  <c r="E2306" i="5"/>
  <c r="X2306" i="5" s="1"/>
  <c r="V2307" i="5"/>
  <c r="E2307" i="5"/>
  <c r="V2308" i="5"/>
  <c r="E2308" i="5"/>
  <c r="X2308" i="5" s="1"/>
  <c r="V2309" i="5"/>
  <c r="E2309" i="5"/>
  <c r="X2309" i="5" s="1"/>
  <c r="V2310" i="5"/>
  <c r="E2310" i="5"/>
  <c r="V2311" i="5"/>
  <c r="E2311" i="5"/>
  <c r="X2311" i="5" s="1"/>
  <c r="V2312" i="5"/>
  <c r="E2312" i="5"/>
  <c r="X2312" i="5" s="1"/>
  <c r="V2313" i="5"/>
  <c r="E2313" i="5"/>
  <c r="V2314" i="5"/>
  <c r="E2314" i="5"/>
  <c r="X2314" i="5" s="1"/>
  <c r="V2315" i="5"/>
  <c r="E2315" i="5"/>
  <c r="V2316" i="5"/>
  <c r="E2316" i="5"/>
  <c r="V2317" i="5"/>
  <c r="E2317" i="5"/>
  <c r="X2317" i="5" s="1"/>
  <c r="V2318" i="5"/>
  <c r="E2318" i="5"/>
  <c r="V2319" i="5"/>
  <c r="E2319" i="5"/>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V2328" i="5"/>
  <c r="E2328" i="5"/>
  <c r="V2329" i="5"/>
  <c r="E2329" i="5"/>
  <c r="X2329" i="5" s="1"/>
  <c r="V2330" i="5"/>
  <c r="E2330" i="5"/>
  <c r="V2331" i="5"/>
  <c r="E2331" i="5"/>
  <c r="V2332" i="5"/>
  <c r="E2332" i="5"/>
  <c r="X2332" i="5" s="1"/>
  <c r="V2333" i="5"/>
  <c r="E2333" i="5"/>
  <c r="X2333" i="5" s="1"/>
  <c r="V2334" i="5"/>
  <c r="E2334" i="5"/>
  <c r="V2335" i="5"/>
  <c r="E2335" i="5"/>
  <c r="X2335" i="5" s="1"/>
  <c r="V2336" i="5"/>
  <c r="E2336" i="5"/>
  <c r="V2337" i="5"/>
  <c r="E2337" i="5"/>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V2359" i="5"/>
  <c r="E2359" i="5"/>
  <c r="X2359" i="5" s="1"/>
  <c r="V2360" i="5"/>
  <c r="E2360" i="5"/>
  <c r="V2361" i="5"/>
  <c r="E2361" i="5"/>
  <c r="V2362" i="5"/>
  <c r="E2362" i="5"/>
  <c r="V2363" i="5"/>
  <c r="E2363" i="5"/>
  <c r="V2364" i="5"/>
  <c r="E2364" i="5"/>
  <c r="X2364" i="5" s="1"/>
  <c r="V2365" i="5"/>
  <c r="E2365" i="5"/>
  <c r="X2365" i="5" s="1"/>
  <c r="V2366" i="5"/>
  <c r="E2366" i="5"/>
  <c r="X2366" i="5" s="1"/>
  <c r="V2367" i="5"/>
  <c r="E2367" i="5"/>
  <c r="X2367" i="5" s="1"/>
  <c r="V2368" i="5"/>
  <c r="E2368" i="5"/>
  <c r="X2368" i="5" s="1"/>
  <c r="V2369" i="5"/>
  <c r="E2369" i="5"/>
  <c r="V2370" i="5"/>
  <c r="E2370" i="5"/>
  <c r="V2371" i="5"/>
  <c r="E2371" i="5"/>
  <c r="X2371" i="5" s="1"/>
  <c r="V2372" i="5"/>
  <c r="E2372" i="5"/>
  <c r="V2373" i="5"/>
  <c r="E2373" i="5"/>
  <c r="X2373" i="5" s="1"/>
  <c r="V2374" i="5"/>
  <c r="E2374" i="5"/>
  <c r="X2374" i="5" s="1"/>
  <c r="V2375" i="5"/>
  <c r="E2375" i="5"/>
  <c r="X2375" i="5" s="1"/>
  <c r="V2376" i="5"/>
  <c r="E2376" i="5"/>
  <c r="V2377" i="5"/>
  <c r="E2377" i="5"/>
  <c r="X2377" i="5" s="1"/>
  <c r="V2378" i="5"/>
  <c r="E2378" i="5"/>
  <c r="V2379" i="5"/>
  <c r="E2379" i="5"/>
  <c r="X2379" i="5" s="1"/>
  <c r="V2380" i="5"/>
  <c r="E2380" i="5"/>
  <c r="X2380" i="5" s="1"/>
  <c r="V2381" i="5"/>
  <c r="E2381" i="5"/>
  <c r="V2382" i="5"/>
  <c r="E2382" i="5"/>
  <c r="V2383" i="5"/>
  <c r="E2383" i="5"/>
  <c r="X2383" i="5" s="1"/>
  <c r="V2384" i="5"/>
  <c r="E2384" i="5"/>
  <c r="V2385" i="5"/>
  <c r="E2385" i="5"/>
  <c r="X2385" i="5" s="1"/>
  <c r="V2386" i="5"/>
  <c r="E2386" i="5"/>
  <c r="X2386" i="5" s="1"/>
  <c r="V2387" i="5"/>
  <c r="E2387" i="5"/>
  <c r="V2388" i="5"/>
  <c r="E2388" i="5"/>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V2397" i="5"/>
  <c r="E2397" i="5"/>
  <c r="V2398" i="5"/>
  <c r="E2398" i="5"/>
  <c r="X2398" i="5" s="1"/>
  <c r="V2399" i="5"/>
  <c r="E2399" i="5"/>
  <c r="V2400" i="5"/>
  <c r="E2400" i="5"/>
  <c r="V2401" i="5"/>
  <c r="E2401" i="5"/>
  <c r="X2401" i="5" s="1"/>
  <c r="V2402" i="5"/>
  <c r="E2402" i="5"/>
  <c r="V2403" i="5"/>
  <c r="E2403" i="5"/>
  <c r="V2404" i="5"/>
  <c r="E2404" i="5"/>
  <c r="X2404" i="5" s="1"/>
  <c r="V2405" i="5"/>
  <c r="E2405" i="5"/>
  <c r="V2406" i="5"/>
  <c r="E2406" i="5"/>
  <c r="V2407" i="5"/>
  <c r="E2407" i="5"/>
  <c r="V2408" i="5"/>
  <c r="E2408" i="5"/>
  <c r="X2408" i="5" s="1"/>
  <c r="V2409" i="5"/>
  <c r="E2409" i="5"/>
  <c r="V2410" i="5"/>
  <c r="E2410" i="5"/>
  <c r="X2410" i="5" s="1"/>
  <c r="V2411" i="5"/>
  <c r="E2411" i="5"/>
  <c r="V2412" i="5"/>
  <c r="E2412" i="5"/>
  <c r="V2413" i="5"/>
  <c r="E2413" i="5"/>
  <c r="X2413" i="5" s="1"/>
  <c r="V2414" i="5"/>
  <c r="E2414" i="5"/>
  <c r="V2415" i="5"/>
  <c r="E2415" i="5"/>
  <c r="V2416" i="5"/>
  <c r="E2416" i="5"/>
  <c r="X2416" i="5" s="1"/>
  <c r="V2417" i="5"/>
  <c r="E2417" i="5"/>
  <c r="V2418" i="5"/>
  <c r="E2418" i="5"/>
  <c r="V2419" i="5"/>
  <c r="E2419" i="5"/>
  <c r="X2419" i="5" s="1"/>
  <c r="V2420" i="5"/>
  <c r="E2420" i="5"/>
  <c r="X2420" i="5" s="1"/>
  <c r="V2421" i="5"/>
  <c r="E2421" i="5"/>
  <c r="V2422" i="5"/>
  <c r="E2422" i="5"/>
  <c r="X2422" i="5" s="1"/>
  <c r="V2423" i="5"/>
  <c r="E2423" i="5"/>
  <c r="V2424" i="5"/>
  <c r="E2424" i="5"/>
  <c r="V2425" i="5"/>
  <c r="E2425" i="5"/>
  <c r="X2425" i="5" s="1"/>
  <c r="V2426" i="5"/>
  <c r="E2426" i="5"/>
  <c r="V2427" i="5"/>
  <c r="E2427" i="5"/>
  <c r="V2428" i="5"/>
  <c r="E2428" i="5"/>
  <c r="X2428" i="5" s="1"/>
  <c r="V2429" i="5"/>
  <c r="E2429" i="5"/>
  <c r="X2429" i="5" s="1"/>
  <c r="V2430" i="5"/>
  <c r="E2430" i="5"/>
  <c r="V2431" i="5"/>
  <c r="E2431" i="5"/>
  <c r="X2431" i="5" s="1"/>
  <c r="V2432" i="5"/>
  <c r="E2432" i="5"/>
  <c r="V2433" i="5"/>
  <c r="E2433" i="5"/>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V2445" i="5"/>
  <c r="E2445" i="5"/>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V2455" i="5"/>
  <c r="E2455" i="5"/>
  <c r="X2455" i="5" s="1"/>
  <c r="V2456" i="5"/>
  <c r="E2456" i="5"/>
  <c r="V2457" i="5"/>
  <c r="E2457" i="5"/>
  <c r="X2457" i="5" s="1"/>
  <c r="V2458" i="5"/>
  <c r="E2458" i="5"/>
  <c r="X2458" i="5" s="1"/>
  <c r="V2459" i="5"/>
  <c r="E2459" i="5"/>
  <c r="V2460" i="5"/>
  <c r="E2460" i="5"/>
  <c r="V2461" i="5"/>
  <c r="E2461" i="5"/>
  <c r="X2461" i="5" s="1"/>
  <c r="V2462" i="5"/>
  <c r="E2462" i="5"/>
  <c r="X2462" i="5" s="1"/>
  <c r="V2463" i="5"/>
  <c r="E2463" i="5"/>
  <c r="V2464" i="5"/>
  <c r="E2464" i="5"/>
  <c r="X2464" i="5" s="1"/>
  <c r="V2465" i="5"/>
  <c r="E2465" i="5"/>
  <c r="V2466" i="5"/>
  <c r="E2466" i="5"/>
  <c r="X2466" i="5" s="1"/>
  <c r="V2467" i="5"/>
  <c r="E2467" i="5"/>
  <c r="X2467" i="5" s="1"/>
  <c r="V2468" i="5"/>
  <c r="E2468" i="5"/>
  <c r="V2469" i="5"/>
  <c r="E2469" i="5"/>
  <c r="X2469" i="5" s="1"/>
  <c r="V2470" i="5"/>
  <c r="E2470" i="5"/>
  <c r="X2470" i="5" s="1"/>
  <c r="V2471" i="5"/>
  <c r="E2471" i="5"/>
  <c r="V2472" i="5"/>
  <c r="E2472" i="5"/>
  <c r="V2473" i="5"/>
  <c r="E2473" i="5"/>
  <c r="X2473" i="5" s="1"/>
  <c r="V2474" i="5"/>
  <c r="E2474" i="5"/>
  <c r="X2474" i="5" s="1"/>
  <c r="V2475" i="5"/>
  <c r="E2475" i="5"/>
  <c r="V2476" i="5"/>
  <c r="E2476" i="5"/>
  <c r="X2476" i="5" s="1"/>
  <c r="V2477" i="5"/>
  <c r="E2477" i="5"/>
  <c r="X2477" i="5" s="1"/>
  <c r="V2478" i="5"/>
  <c r="E2478" i="5"/>
  <c r="V2479" i="5"/>
  <c r="E2479" i="5"/>
  <c r="X2479" i="5" s="1"/>
  <c r="V2480" i="5"/>
  <c r="E2480" i="5"/>
  <c r="V2481" i="5"/>
  <c r="E2481" i="5"/>
  <c r="V2482" i="5"/>
  <c r="E2482" i="5"/>
  <c r="X2482" i="5" s="1"/>
  <c r="V2483" i="5"/>
  <c r="E2483" i="5"/>
  <c r="V2484" i="5"/>
  <c r="E2484" i="5"/>
  <c r="V2485" i="5"/>
  <c r="E2485" i="5"/>
  <c r="X2485" i="5" s="1"/>
  <c r="V2486" i="5"/>
  <c r="E2486" i="5"/>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B14" i="6"/>
  <c r="G14" i="6"/>
  <c r="H14" i="6" s="1"/>
  <c r="H13" i="6"/>
  <c r="B12" i="6"/>
  <c r="G12" i="6"/>
  <c r="H12" i="6" s="1"/>
  <c r="B11" i="6"/>
  <c r="G11" i="6" s="1"/>
  <c r="H11" i="6" s="1"/>
  <c r="D11" i="6" s="1"/>
  <c r="G9" i="6"/>
  <c r="H9" i="6" s="1"/>
  <c r="D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B31" i="4" s="1"/>
  <c r="A18" i="6" s="1"/>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X26"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X35" i="5"/>
  <c r="R35" i="5"/>
  <c r="J35" i="5"/>
  <c r="I35" i="5"/>
  <c r="F35" i="5"/>
  <c r="H139" i="5"/>
  <c r="R139" i="5"/>
  <c r="J139" i="5"/>
  <c r="I139" i="5"/>
  <c r="F139" i="5"/>
  <c r="F193" i="5"/>
  <c r="H227" i="5"/>
  <c r="R227" i="5"/>
  <c r="F227" i="5"/>
  <c r="J227" i="5"/>
  <c r="I227" i="5"/>
  <c r="R41" i="5"/>
  <c r="I41" i="5"/>
  <c r="H143" i="5"/>
  <c r="R143" i="5"/>
  <c r="J143" i="5"/>
  <c r="F143" i="5"/>
  <c r="I143" i="5"/>
  <c r="F177" i="5"/>
  <c r="X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X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X12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X440"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X69"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X1091" i="5"/>
  <c r="H1091" i="5"/>
  <c r="J1091" i="5"/>
  <c r="F1091" i="5"/>
  <c r="H1118" i="5"/>
  <c r="F1118" i="5"/>
  <c r="R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60" i="5"/>
  <c r="X84"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X492"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X618" i="5"/>
  <c r="I620" i="5"/>
  <c r="I624" i="5"/>
  <c r="I628" i="5"/>
  <c r="X630"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I881" i="5"/>
  <c r="X881" i="5"/>
  <c r="I897" i="5"/>
  <c r="X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J1001" i="5"/>
  <c r="I1001" i="5"/>
  <c r="H1001" i="5"/>
  <c r="X1001" i="5"/>
  <c r="R1001" i="5"/>
  <c r="J1013" i="5"/>
  <c r="I1013" i="5"/>
  <c r="H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R1110" i="5"/>
  <c r="J1125" i="5"/>
  <c r="I1125" i="5"/>
  <c r="H1125" i="5"/>
  <c r="X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X1293"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X1422"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X1553" i="5"/>
  <c r="J1553" i="5"/>
  <c r="R1557" i="5"/>
  <c r="J1557" i="5"/>
  <c r="R1561" i="5"/>
  <c r="J1561" i="5"/>
  <c r="R1565" i="5"/>
  <c r="J1565" i="5"/>
  <c r="X1569" i="5"/>
  <c r="R1569" i="5"/>
  <c r="J1569" i="5"/>
  <c r="R1573" i="5"/>
  <c r="J1573" i="5"/>
  <c r="R1577" i="5"/>
  <c r="X1581"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X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X1793"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80" i="5"/>
  <c r="X2004" i="5"/>
  <c r="X204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9"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AB2487" i="5"/>
  <c r="S2487" i="5"/>
  <c r="S2496" i="5"/>
  <c r="F2382" i="5"/>
  <c r="X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X2433"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s="1"/>
  <c r="G51" i="6" s="1"/>
  <c r="G16" i="6"/>
  <c r="H16" i="6" s="1"/>
  <c r="B19" i="6"/>
  <c r="A38" i="2"/>
  <c r="J4" i="5"/>
  <c r="B41" i="4"/>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67" i="4"/>
  <c r="A48" i="6" s="1"/>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B49" i="4"/>
  <c r="A33" i="6" s="1"/>
  <c r="B85" i="4"/>
  <c r="A60" i="6" s="1"/>
  <c r="A4" i="5"/>
  <c r="I4" i="5"/>
  <c r="I14" i="6"/>
  <c r="I15" i="6"/>
  <c r="I16" i="6"/>
  <c r="I17" i="6"/>
  <c r="C17" i="6" s="1"/>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363" i="5"/>
  <c r="X347" i="5"/>
  <c r="X186" i="5"/>
  <c r="X456" i="5"/>
  <c r="S598" i="5"/>
  <c r="X542" i="5"/>
  <c r="X221" i="5"/>
  <c r="X165" i="5"/>
  <c r="X504" i="5"/>
  <c r="X503" i="5"/>
  <c r="X338" i="5"/>
  <c r="X323" i="5"/>
  <c r="X360" i="5"/>
  <c r="X483" i="5"/>
  <c r="X326" i="5"/>
  <c r="X146" i="5"/>
  <c r="X488" i="5"/>
  <c r="X498" i="5"/>
  <c r="X482" i="5"/>
  <c r="X558" i="5"/>
  <c r="X555" i="5"/>
  <c r="X230" i="5"/>
  <c r="X21" i="5"/>
  <c r="X149" i="5"/>
  <c r="X530" i="5"/>
  <c r="X387" i="5"/>
  <c r="X122" i="5"/>
  <c r="X546" i="5"/>
  <c r="S532" i="5"/>
  <c r="X336" i="5"/>
  <c r="X356" i="5"/>
  <c r="S356" i="5"/>
  <c r="X318" i="5"/>
  <c r="X20" i="5"/>
  <c r="X233" i="5"/>
  <c r="X329" i="5"/>
  <c r="X98" i="5"/>
  <c r="X301" i="5"/>
  <c r="X198" i="5"/>
  <c r="X134" i="5"/>
  <c r="X234" i="5"/>
  <c r="X174" i="5"/>
  <c r="X353" i="5"/>
  <c r="X34" i="5"/>
  <c r="S343" i="5"/>
  <c r="X158" i="5"/>
  <c r="X246" i="5"/>
  <c r="X114" i="5"/>
  <c r="X333" i="5"/>
  <c r="X78" i="5"/>
  <c r="X335" i="5"/>
  <c r="X282" i="5"/>
  <c r="X206" i="5"/>
  <c r="X162" i="5"/>
  <c r="X38" i="5"/>
  <c r="X138" i="5"/>
  <c r="X126" i="5"/>
  <c r="X278" i="5"/>
  <c r="X182" i="5"/>
  <c r="X218" i="5"/>
  <c r="X86" i="5"/>
  <c r="X369" i="5"/>
  <c r="X315" i="5"/>
  <c r="S315" i="5"/>
  <c r="X96" i="5"/>
  <c r="X48" i="5"/>
  <c r="X327" i="5"/>
  <c r="X311" i="5"/>
  <c r="X54" i="5"/>
  <c r="X50" i="5"/>
  <c r="X317" i="5"/>
  <c r="X66" i="5"/>
  <c r="X62" i="5"/>
  <c r="X357" i="5"/>
  <c r="S357" i="5"/>
  <c r="X90" i="5"/>
  <c r="X383" i="5"/>
  <c r="S383" i="5"/>
  <c r="X92" i="5"/>
  <c r="X44"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R1668" i="5"/>
  <c r="F1708"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s="1"/>
  <c r="B31" i="6"/>
  <c r="G31" i="6" s="1"/>
  <c r="H31" i="6" s="1"/>
  <c r="D31" i="6" s="1"/>
  <c r="J306" i="5"/>
  <c r="J2417" i="5"/>
  <c r="J2160" i="5"/>
  <c r="F1876" i="5"/>
  <c r="R1770" i="5"/>
  <c r="R1700" i="5"/>
  <c r="X1577" i="5"/>
  <c r="I1696" i="5"/>
  <c r="I1672" i="5"/>
  <c r="F1126" i="5"/>
  <c r="F875" i="5"/>
  <c r="R888" i="5"/>
  <c r="F783" i="5"/>
  <c r="R757" i="5"/>
  <c r="I588" i="5"/>
  <c r="R431" i="5"/>
  <c r="J435" i="5"/>
  <c r="F102" i="5"/>
  <c r="X2325"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F67" i="6" s="1"/>
  <c r="X18" i="5"/>
  <c r="B52" i="6"/>
  <c r="G52" i="6"/>
  <c r="B37" i="6"/>
  <c r="G37" i="6"/>
  <c r="B42" i="6"/>
  <c r="G42" i="6" s="1"/>
  <c r="B40" i="6"/>
  <c r="G40" i="6" s="1"/>
  <c r="B50" i="6"/>
  <c r="G50" i="6"/>
  <c r="B25" i="6"/>
  <c r="G25" i="6" s="1"/>
  <c r="B35" i="6"/>
  <c r="G35" i="6"/>
  <c r="B39" i="6"/>
  <c r="G39" i="6" s="1"/>
  <c r="F24" i="6"/>
  <c r="F49" i="6" s="1"/>
  <c r="B44" i="6"/>
  <c r="G44" i="6"/>
  <c r="G32" i="6"/>
  <c r="B49" i="6"/>
  <c r="G49" i="6" s="1"/>
  <c r="B34" i="6"/>
  <c r="G34" i="6" s="1"/>
  <c r="B29" i="6"/>
  <c r="G29" i="6" s="1"/>
  <c r="B24" i="6"/>
  <c r="G24" i="6" s="1"/>
  <c r="G19" i="6"/>
  <c r="H19" i="6" s="1"/>
  <c r="K65" i="6" s="1"/>
  <c r="F2426" i="5"/>
  <c r="X2426" i="5"/>
  <c r="R2426" i="5"/>
  <c r="J2426" i="5"/>
  <c r="I2426" i="5"/>
  <c r="H2426" i="5"/>
  <c r="F2446" i="5"/>
  <c r="H2446" i="5"/>
  <c r="J2446" i="5"/>
  <c r="I2446" i="5"/>
  <c r="R2446" i="5"/>
  <c r="G22" i="6"/>
  <c r="B47" i="6"/>
  <c r="G47" i="6"/>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9" i="4"/>
  <c r="D31" i="4"/>
  <c r="D67" i="4"/>
  <c r="D55" i="4"/>
  <c r="A17" i="6"/>
  <c r="B35" i="4"/>
  <c r="A22" i="6" s="1"/>
  <c r="B46" i="6"/>
  <c r="G46" i="6" s="1"/>
  <c r="H46" i="6" s="1"/>
  <c r="B26" i="6"/>
  <c r="G26" i="6" s="1"/>
  <c r="H26" i="6" s="1"/>
  <c r="D26" i="6" s="1"/>
  <c r="G21" i="6"/>
  <c r="H21" i="6"/>
  <c r="B36" i="6"/>
  <c r="G36" i="6" s="1"/>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X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F31" i="6"/>
  <c r="F46" i="6"/>
  <c r="F41" i="6"/>
  <c r="H41" i="6" s="1"/>
  <c r="F51" i="6"/>
  <c r="H51" i="6" s="1"/>
  <c r="D51" i="6" s="1"/>
  <c r="J2479" i="5"/>
  <c r="I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s="1"/>
  <c r="B71" i="4"/>
  <c r="A52" i="6" s="1"/>
  <c r="B59" i="4"/>
  <c r="A42" i="6" s="1"/>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R1702" i="5"/>
  <c r="J1702" i="5"/>
  <c r="I1686" i="5"/>
  <c r="H1686" i="5"/>
  <c r="F1686" i="5"/>
  <c r="X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70" i="4"/>
  <c r="A51" i="6" s="1"/>
  <c r="B58" i="4"/>
  <c r="A41" i="6" s="1"/>
  <c r="B64" i="4"/>
  <c r="A46" i="6" s="1"/>
  <c r="A14"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F44" i="6"/>
  <c r="F34" i="6"/>
  <c r="F39" i="6"/>
  <c r="F65" i="6"/>
  <c r="F2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X1682" i="5"/>
  <c r="R1682" i="5"/>
  <c r="J1682" i="5"/>
  <c r="I1666" i="5"/>
  <c r="H1666" i="5"/>
  <c r="F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X505" i="5"/>
  <c r="X599" i="5"/>
  <c r="S599" i="5"/>
  <c r="X465" i="5"/>
  <c r="X462" i="5"/>
  <c r="X140" i="5"/>
  <c r="X611" i="5"/>
  <c r="S611" i="5"/>
  <c r="X398" i="5"/>
  <c r="X577" i="5"/>
  <c r="S601" i="5"/>
  <c r="X402" i="5"/>
  <c r="X521" i="5"/>
  <c r="X467" i="5"/>
  <c r="X486" i="5"/>
  <c r="X287" i="5"/>
  <c r="X407" i="5"/>
  <c r="X152" i="5"/>
  <c r="X180" i="5"/>
  <c r="X375" i="5"/>
  <c r="X264" i="5"/>
  <c r="X296" i="5"/>
  <c r="X192" i="5"/>
  <c r="X410" i="5"/>
  <c r="X518" i="5"/>
  <c r="X176" i="5"/>
  <c r="X362" i="5"/>
  <c r="X522" i="5"/>
  <c r="X244" i="5"/>
  <c r="X276" i="5"/>
  <c r="X378" i="5"/>
  <c r="X567" i="5"/>
  <c r="X596" i="5"/>
  <c r="X281" i="5"/>
  <c r="X524" i="5"/>
  <c r="X578" i="5"/>
  <c r="X320" i="5"/>
  <c r="X212" i="5"/>
  <c r="X339" i="5"/>
  <c r="X188" i="5"/>
  <c r="X359" i="5"/>
  <c r="X366" i="5"/>
  <c r="X506" i="5"/>
  <c r="X591" i="5"/>
  <c r="X204" i="5"/>
  <c r="X411" i="5"/>
  <c r="X600" i="5"/>
  <c r="S600" i="5"/>
  <c r="X447" i="5"/>
  <c r="X251" i="5"/>
  <c r="X365" i="5"/>
  <c r="X423" i="5"/>
  <c r="X191" i="5"/>
  <c r="X243" i="5"/>
  <c r="X108" i="5"/>
  <c r="X112" i="5"/>
  <c r="X569" i="5"/>
  <c r="X168" i="5"/>
  <c r="X164" i="5"/>
  <c r="X446" i="5"/>
  <c r="X308" i="5"/>
  <c r="X200" i="5"/>
  <c r="X144" i="5"/>
  <c r="S382" i="5"/>
  <c r="X224" i="5"/>
  <c r="X256" i="5"/>
  <c r="X288" i="5"/>
  <c r="X390" i="5"/>
  <c r="X525" i="5"/>
  <c r="X490" i="5"/>
  <c r="X537" i="5"/>
  <c r="X116" i="5"/>
  <c r="X236" i="5"/>
  <c r="X300" i="5"/>
  <c r="X469" i="5"/>
  <c r="X431" i="5"/>
  <c r="X305" i="5"/>
  <c r="X297" i="5"/>
  <c r="X207" i="5"/>
  <c r="X194" i="5"/>
  <c r="X306" i="5"/>
  <c r="X395" i="5"/>
  <c r="X115" i="5"/>
  <c r="X533" i="5"/>
  <c r="S533" i="5"/>
  <c r="X438" i="5"/>
  <c r="X485" i="5"/>
  <c r="X458" i="5"/>
  <c r="X513" i="5"/>
  <c r="X609" i="5"/>
  <c r="X561" i="5"/>
  <c r="X386" i="5"/>
  <c r="X545" i="5"/>
  <c r="X575" i="5"/>
  <c r="X216" i="5"/>
  <c r="X534" i="5"/>
  <c r="S355" i="5"/>
  <c r="X588" i="5"/>
  <c r="X330" i="5"/>
  <c r="X602" i="5"/>
  <c r="S602" i="5"/>
  <c r="X350" i="5"/>
  <c r="X573" i="5"/>
  <c r="X587" i="5"/>
  <c r="X450" i="5"/>
  <c r="X497" i="5"/>
  <c r="X312" i="5"/>
  <c r="X156" i="5"/>
  <c r="X434" i="5"/>
  <c r="X549" i="5"/>
  <c r="X603" i="5"/>
  <c r="S603" i="5"/>
  <c r="X248" i="5"/>
  <c r="X477" i="5"/>
  <c r="X104" i="5"/>
  <c r="X228" i="5"/>
  <c r="X260" i="5"/>
  <c r="X374" i="5"/>
  <c r="X605" i="5"/>
  <c r="S605" i="5"/>
  <c r="X279" i="5"/>
  <c r="X443" i="5"/>
  <c r="X102" i="5"/>
  <c r="X189" i="5"/>
  <c r="X128" i="5"/>
  <c r="X422" i="5"/>
  <c r="X581" i="5"/>
  <c r="X554" i="5"/>
  <c r="S607" i="5"/>
  <c r="X426" i="5"/>
  <c r="X489" i="5"/>
  <c r="X579" i="5"/>
  <c r="X557" i="5"/>
  <c r="X501" i="5"/>
  <c r="X342" i="5"/>
  <c r="X473" i="5"/>
  <c r="X132" i="5"/>
  <c r="X324" i="5"/>
  <c r="X509" i="5"/>
  <c r="X303" i="5"/>
  <c r="X435" i="5"/>
  <c r="X576" i="5"/>
  <c r="X43" i="5"/>
  <c r="X215" i="5"/>
  <c r="X201" i="5"/>
  <c r="X87" i="5"/>
  <c r="X314" i="5"/>
  <c r="S314" i="5"/>
  <c r="X474" i="5"/>
  <c r="X593" i="5"/>
  <c r="X414" i="5"/>
  <c r="X240" i="5"/>
  <c r="X272" i="5"/>
  <c r="X585" i="5"/>
  <c r="X120" i="5"/>
  <c r="X252" i="5"/>
  <c r="X284" i="5"/>
  <c r="X419" i="5"/>
  <c r="X261" i="5"/>
  <c r="X293" i="5"/>
  <c r="X239" i="5"/>
  <c r="X608" i="5"/>
  <c r="X71" i="5"/>
  <c r="X265" i="5"/>
  <c r="C20" i="6"/>
  <c r="D20" i="6"/>
  <c r="B2" i="6"/>
  <c r="D21" i="6"/>
  <c r="C21" i="6"/>
  <c r="D22" i="6"/>
  <c r="C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17" i="5" l="1"/>
  <c r="B17" i="5"/>
  <c r="C16" i="5"/>
  <c r="B16" i="5"/>
  <c r="C15" i="5"/>
  <c r="B15" i="5"/>
  <c r="A26" i="6"/>
  <c r="C14" i="5"/>
  <c r="B14" i="5"/>
  <c r="C13" i="5"/>
  <c r="B13" i="5"/>
  <c r="C12" i="5"/>
  <c r="B12" i="5"/>
  <c r="C11" i="5"/>
  <c r="B11" i="5"/>
  <c r="C10" i="5"/>
  <c r="B10" i="5"/>
  <c r="C9" i="5"/>
  <c r="B9" i="5"/>
  <c r="C8" i="5"/>
  <c r="B8" i="5"/>
  <c r="C7" i="5"/>
  <c r="B7" i="5"/>
  <c r="C6" i="5"/>
  <c r="B6" i="5"/>
  <c r="C5" i="5"/>
  <c r="D46" i="6"/>
  <c r="C46" i="6"/>
  <c r="H44" i="6"/>
  <c r="C44" i="6" s="1"/>
  <c r="H39" i="6"/>
  <c r="D39" i="6" s="1"/>
  <c r="F36" i="6"/>
  <c r="H36" i="6" s="1"/>
  <c r="F32" i="6"/>
  <c r="H32" i="6" s="1"/>
  <c r="F42" i="6"/>
  <c r="H42" i="6" s="1"/>
  <c r="F52" i="6"/>
  <c r="H52" i="6" s="1"/>
  <c r="D52" i="6" s="1"/>
  <c r="H27" i="6"/>
  <c r="D27" i="6" s="1"/>
  <c r="F47" i="6"/>
  <c r="H47" i="6" s="1"/>
  <c r="F68" i="6"/>
  <c r="F37" i="6"/>
  <c r="H37" i="6" s="1"/>
  <c r="C27" i="6"/>
  <c r="C52" i="6"/>
  <c r="K67" i="6"/>
  <c r="D16" i="6"/>
  <c r="D41" i="6"/>
  <c r="C41" i="6"/>
  <c r="C16" i="6"/>
  <c r="C51" i="6"/>
  <c r="C31" i="6"/>
  <c r="C26" i="6"/>
  <c r="F66" i="6"/>
  <c r="F35" i="6"/>
  <c r="H35" i="6" s="1"/>
  <c r="D35" i="6" s="1"/>
  <c r="F50" i="6"/>
  <c r="H50" i="6" s="1"/>
  <c r="D50" i="6" s="1"/>
  <c r="F40" i="6"/>
  <c r="H40" i="6" s="1"/>
  <c r="F45" i="6"/>
  <c r="H45" i="6" s="1"/>
  <c r="F30" i="6"/>
  <c r="H30" i="6" s="1"/>
  <c r="F54" i="6"/>
  <c r="H25" i="6"/>
  <c r="D15" i="6"/>
  <c r="C15" i="6"/>
  <c r="K66" i="6"/>
  <c r="H24" i="6"/>
  <c r="C24" i="6" s="1"/>
  <c r="H34" i="6"/>
  <c r="C34" i="6" s="1"/>
  <c r="H49" i="6"/>
  <c r="D49" i="6" s="1"/>
  <c r="D24" i="6"/>
  <c r="H29" i="6"/>
  <c r="D44" i="6"/>
  <c r="C19" i="6"/>
  <c r="D19" i="6"/>
  <c r="C14" i="6"/>
  <c r="D14" i="6"/>
  <c r="C2" i="6"/>
  <c r="C39" i="6"/>
  <c r="B79" i="4"/>
  <c r="A57" i="6" s="1"/>
  <c r="B55" i="4"/>
  <c r="A38" i="6" s="1"/>
  <c r="B89" i="4"/>
  <c r="A63" i="6" s="1"/>
  <c r="B43" i="4"/>
  <c r="A28" i="6" s="1"/>
  <c r="C49" i="6"/>
  <c r="B83" i="4"/>
  <c r="A59" i="6" s="1"/>
  <c r="B87" i="4"/>
  <c r="A62" i="6" s="1"/>
  <c r="D12" i="6"/>
  <c r="C12" i="6"/>
  <c r="C11" i="6"/>
  <c r="C7" i="6"/>
  <c r="C10" i="6"/>
  <c r="C9" i="6"/>
  <c r="C8" i="6"/>
  <c r="D5" i="6"/>
  <c r="C5" i="6"/>
  <c r="C6" i="6"/>
  <c r="C4" i="6"/>
  <c r="B33" i="4"/>
  <c r="A20" i="6" s="1"/>
  <c r="G55" i="4"/>
  <c r="G31" i="4"/>
  <c r="G64" i="6"/>
  <c r="B50" i="4"/>
  <c r="A34" i="6" s="1"/>
  <c r="G74" i="4"/>
  <c r="G61" i="4"/>
  <c r="G67" i="4"/>
  <c r="B62" i="4"/>
  <c r="A44" i="6" s="1"/>
  <c r="G37" i="4"/>
  <c r="G43" i="4"/>
  <c r="B56" i="4"/>
  <c r="A39" i="6" s="1"/>
  <c r="AB17" i="5" l="1"/>
  <c r="V17" i="5"/>
  <c r="AB16" i="5"/>
  <c r="V16" i="5"/>
  <c r="G16" i="5" s="1"/>
  <c r="AB15" i="5"/>
  <c r="V15" i="5"/>
  <c r="G15" i="5" s="1"/>
  <c r="AB14" i="5"/>
  <c r="V14" i="5"/>
  <c r="G14" i="5" s="1"/>
  <c r="AB13" i="5"/>
  <c r="V13" i="5"/>
  <c r="AB12" i="5"/>
  <c r="V12" i="5"/>
  <c r="G12" i="5" s="1"/>
  <c r="AB11" i="5"/>
  <c r="V11" i="5"/>
  <c r="AB10" i="5"/>
  <c r="V10" i="5"/>
  <c r="G10" i="5" s="1"/>
  <c r="AB9" i="5"/>
  <c r="V9" i="5"/>
  <c r="G9" i="5" s="1"/>
  <c r="AB8" i="5"/>
  <c r="V8" i="5"/>
  <c r="G8" i="5" s="1"/>
  <c r="AB7" i="5"/>
  <c r="V7" i="5"/>
  <c r="G7" i="5" s="1"/>
  <c r="AB6" i="5"/>
  <c r="V6" i="5"/>
  <c r="G6" i="5" s="1"/>
  <c r="V5" i="5"/>
  <c r="AB5" i="5"/>
  <c r="F69" i="6"/>
  <c r="C69" i="6" s="1"/>
  <c r="D36" i="6"/>
  <c r="C36" i="6"/>
  <c r="D47" i="6"/>
  <c r="C47" i="6"/>
  <c r="C42" i="6"/>
  <c r="D42" i="6"/>
  <c r="C37" i="6"/>
  <c r="D37" i="6"/>
  <c r="D32" i="6"/>
  <c r="C32" i="6"/>
  <c r="C35" i="6"/>
  <c r="D30" i="6"/>
  <c r="C30" i="6"/>
  <c r="C45" i="6"/>
  <c r="D45" i="6"/>
  <c r="C40" i="6"/>
  <c r="D40" i="6"/>
  <c r="C25" i="6"/>
  <c r="D25" i="6"/>
  <c r="C50" i="6"/>
  <c r="F57" i="6"/>
  <c r="H57" i="6" s="1"/>
  <c r="F63" i="6"/>
  <c r="H63" i="6" s="1"/>
  <c r="H54" i="6"/>
  <c r="F55" i="6"/>
  <c r="F62" i="6"/>
  <c r="H62" i="6" s="1"/>
  <c r="F60" i="6"/>
  <c r="H60" i="6" s="1"/>
  <c r="F58" i="6"/>
  <c r="H58" i="6" s="1"/>
  <c r="F59" i="6"/>
  <c r="H59" i="6" s="1"/>
  <c r="D34" i="6"/>
  <c r="C29" i="6"/>
  <c r="D29" i="6"/>
  <c r="H64" i="6"/>
  <c r="B64" i="6"/>
  <c r="J17" i="5" l="1"/>
  <c r="R17" i="5"/>
  <c r="I17" i="5"/>
  <c r="F17" i="5"/>
  <c r="H17" i="5"/>
  <c r="E17" i="5"/>
  <c r="G17" i="5"/>
  <c r="E16" i="5"/>
  <c r="J16" i="5"/>
  <c r="F16" i="5"/>
  <c r="I16" i="5"/>
  <c r="H16" i="5"/>
  <c r="R16" i="5"/>
  <c r="I15" i="5"/>
  <c r="F15" i="5"/>
  <c r="R15" i="5"/>
  <c r="H15" i="5"/>
  <c r="J15" i="5"/>
  <c r="E15" i="5"/>
  <c r="I14" i="5"/>
  <c r="R14" i="5"/>
  <c r="J14" i="5"/>
  <c r="F14" i="5"/>
  <c r="E14" i="5"/>
  <c r="H14" i="5"/>
  <c r="I13" i="5"/>
  <c r="R13" i="5"/>
  <c r="E13" i="5"/>
  <c r="J13" i="5"/>
  <c r="F13" i="5"/>
  <c r="H13" i="5"/>
  <c r="G13" i="5"/>
  <c r="E12" i="5"/>
  <c r="J12" i="5"/>
  <c r="R12" i="5"/>
  <c r="F12" i="5"/>
  <c r="H12" i="5"/>
  <c r="I12" i="5"/>
  <c r="H11" i="5"/>
  <c r="I11" i="5"/>
  <c r="R11" i="5"/>
  <c r="J11" i="5"/>
  <c r="F11" i="5"/>
  <c r="E11" i="5"/>
  <c r="G11" i="5"/>
  <c r="I10" i="5"/>
  <c r="E10" i="5"/>
  <c r="R10" i="5"/>
  <c r="H10" i="5"/>
  <c r="J10" i="5"/>
  <c r="F10" i="5"/>
  <c r="R9" i="5"/>
  <c r="F9" i="5"/>
  <c r="H9" i="5"/>
  <c r="J9" i="5"/>
  <c r="E9" i="5"/>
  <c r="I9" i="5"/>
  <c r="I8" i="5"/>
  <c r="F8" i="5"/>
  <c r="E8" i="5"/>
  <c r="J8" i="5"/>
  <c r="R8" i="5"/>
  <c r="H8" i="5"/>
  <c r="J7" i="5"/>
  <c r="F7" i="5"/>
  <c r="E7" i="5"/>
  <c r="H7" i="5"/>
  <c r="R7" i="5"/>
  <c r="I7" i="5"/>
  <c r="R6" i="5"/>
  <c r="F6" i="5"/>
  <c r="E6" i="5"/>
  <c r="J6" i="5"/>
  <c r="H6" i="5"/>
  <c r="I6" i="5"/>
  <c r="G66" i="6"/>
  <c r="H66" i="6" s="1"/>
  <c r="G65" i="6"/>
  <c r="H65" i="6" s="1"/>
  <c r="G68" i="6"/>
  <c r="H68" i="6" s="1"/>
  <c r="G67" i="6"/>
  <c r="H67" i="6" s="1"/>
  <c r="I5" i="5"/>
  <c r="J5" i="5"/>
  <c r="H5" i="5"/>
  <c r="E5" i="5"/>
  <c r="R5" i="5"/>
  <c r="F5" i="5"/>
  <c r="G5" i="5"/>
  <c r="D58" i="6"/>
  <c r="C58" i="6"/>
  <c r="C57" i="6"/>
  <c r="D57" i="6"/>
  <c r="D62" i="6"/>
  <c r="C62" i="6"/>
  <c r="D54" i="6"/>
  <c r="C54" i="6"/>
  <c r="D59" i="6"/>
  <c r="C59" i="6"/>
  <c r="D63" i="6"/>
  <c r="C63" i="6"/>
  <c r="C60" i="6"/>
  <c r="D60" i="6"/>
  <c r="F56" i="6"/>
  <c r="H56" i="6" s="1"/>
  <c r="H55" i="6"/>
  <c r="D64" i="6"/>
  <c r="C64" i="6"/>
  <c r="X17" i="5" l="1"/>
  <c r="X16" i="5"/>
  <c r="X15" i="5"/>
  <c r="X14" i="5"/>
  <c r="X13" i="5"/>
  <c r="X12" i="5"/>
  <c r="X11" i="5"/>
  <c r="X10" i="5"/>
  <c r="X9" i="5"/>
  <c r="X8" i="5"/>
  <c r="X7" i="5"/>
  <c r="X6" i="5"/>
  <c r="X5" i="5"/>
  <c r="G69" i="6" a="1"/>
  <c r="G69" i="6" s="1"/>
  <c r="H69" i="6" s="1"/>
  <c r="H70" i="6" s="1"/>
  <c r="D2" i="6" s="1"/>
  <c r="D67" i="6"/>
  <c r="C67" i="6"/>
  <c r="C68" i="6"/>
  <c r="D68" i="6"/>
  <c r="C65" i="6"/>
  <c r="D65" i="6"/>
  <c r="D66" i="6"/>
  <c r="C66" i="6"/>
  <c r="C55" i="6"/>
  <c r="D55" i="6"/>
  <c r="C56" i="6"/>
  <c r="D56" i="6"/>
  <c r="S17" i="5"/>
  <c r="S9" i="5"/>
  <c r="S11" i="5"/>
  <c r="S14" i="5"/>
  <c r="S13" i="5"/>
  <c r="S5" i="5"/>
  <c r="S8" i="5"/>
  <c r="S7" i="5"/>
  <c r="S16" i="5"/>
  <c r="S12" i="5"/>
  <c r="S10" i="5"/>
  <c r="S6" i="5"/>
  <c r="S15" i="5"/>
  <c r="T15" i="5"/>
  <c r="T8" i="5"/>
  <c r="T17" i="5"/>
  <c r="T6" i="5"/>
  <c r="T5" i="5"/>
  <c r="T11" i="5"/>
  <c r="T10" i="5"/>
  <c r="T13" i="5"/>
  <c r="T12" i="5"/>
  <c r="T14" i="5"/>
  <c r="T16" i="5"/>
  <c r="T7"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<sst xmlns="http://schemas.openxmlformats.org/spreadsheetml/2006/main" count="22350" uniqueCount="15828">
  <si>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</si>
  <si>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</si>
  <si>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</si>
  <si>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</si>
  <si>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</si>
  <si>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</si>
  <si>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</si>
  <si>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</si>
  <si>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</si>
  <si>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</si>
  <si>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</si>
  <si>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</si>
  <si>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</si>
  <si>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</si>
  <si>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</si>
  <si>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</si>
  <si>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</si>
  <si>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</si>
  <si>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</si>
  <si>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</si>
  <si>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</si>
  <si>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</si>
  <si>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</si>
  <si>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</si>
  <si>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</si>
  <si>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</si>
  <si>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</si>
  <si>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</si>
  <si>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</si>
  <si>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</si>
  <si>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</si>
  <si>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</si>
  <si>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</si>
  <si>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</si>
  <si>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</si>
  <si>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</si>
  <si>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</si>
  <si>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</si>
  <si>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</si>
  <si>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</si>
  <si>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</si>
  <si>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</si>
  <si>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</si>
  <si>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</si>
  <si>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</si>
  <si>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</si>
  <si>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</si>
  <si>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</si>
  <si>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</si>
  <si>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</si>
  <si>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</si>
  <si>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</si>
  <si>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</si>
  <si>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</si>
  <si>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</si>
  <si>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</si>
  <si>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</si>
  <si>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</si>
  <si>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</si>
  <si>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</si>
  <si>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</si>
  <si>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</si>
  <si>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</si>
  <si>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</si>
  <si>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</si>
  <si>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</si>
  <si>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</si>
  <si>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</si>
  <si>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</si>
  <si>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</si>
  <si>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</si>
  <si>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</si>
  <si>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</si>
  <si>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</si>
  <si>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</si>
  <si>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</si>
  <si>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</si>
  <si>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</si>
  <si>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</si>
  <si>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</si>
  <si>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</si>
  <si>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</si>
  <si>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</si>
  <si>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</si>
  <si>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</si>
  <si>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</si>
  <si>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</si>
  <si>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</si>
  <si>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</si>
  <si>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</si>
  <si>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</si>
  <si>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</si>
  <si>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</si>
  <si>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</si>
  <si>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</si>
  <si>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</si>
  <si>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</si>
  <si>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</si>
  <si>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</si>
  <si>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</si>
  <si>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</si>
  <si>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</si>
  <si>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</si>
  <si>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</si>
  <si>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</si>
  <si>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</si>
  <si>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</si>
  <si>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</si>
  <si>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</si>
  <si>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</si>
  <si>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</si>
  <si>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</si>
  <si>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</si>
  <si>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</si>
  <si>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</si>
  <si>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</si>
  <si>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</si>
  <si>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</si>
  <si>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</si>
  <si>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</si>
  <si>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</si>
  <si>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</si>
  <si>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</si>
  <si>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</si>
  <si>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</si>
  <si>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</si>
  <si>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</si>
  <si>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</si>
  <si>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</si>
  <si>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</si>
  <si>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</si>
  <si>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</si>
  <si>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</si>
  <si>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</si>
  <si>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</si>
  <si>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</si>
  <si>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</si>
  <si>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</si>
  <si>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</si>
  <si>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</si>
  <si>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</si>
  <si>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</si>
  <si>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</si>
  <si>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</si>
  <si>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</si>
  <si>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</si>
  <si>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</si>
  <si>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</si>
  <si>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</si>
  <si>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</si>
  <si>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</si>
  <si>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</si>
  <si>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</si>
  <si>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</si>
  <si>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</si>
  <si>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</si>
  <si>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</si>
  <si>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</si>
  <si>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</si>
  <si>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</si>
  <si>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</si>
  <si>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</si>
  <si>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</si>
  <si>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</si>
  <si>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</si>
  <si>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</si>
  <si>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</si>
  <si>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</si>
  <si>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</si>
  <si>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</si>
  <si>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</si>
  <si>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</si>
  <si>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</si>
  <si>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</si>
  <si>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</si>
  <si>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</si>
  <si>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</si>
  <si>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</si>
  <si>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</si>
  <si>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</si>
  <si>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</si>
  <si>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</si>
  <si>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</si>
  <si>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</si>
  <si>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</si>
  <si>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</si>
  <si>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</si>
  <si>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</si>
  <si>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</si>
  <si>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</si>
  <si>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</si>
  <si>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</si>
  <si>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</si>
  <si>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</si>
  <si>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</si>
  <si>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</si>
  <si>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</si>
  <si>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</si>
  <si>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</si>
  <si>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</si>
  <si>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</si>
  <si>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</si>
  <si>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</si>
  <si>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</si>
  <si>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</si>
  <si>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</si>
  <si>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</si>
  <si>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</si>
  <si>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</si>
  <si>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</si>
  <si>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</si>
  <si>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</si>
  <si>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</si>
  <si>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</si>
  <si>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</si>
  <si>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</si>
  <si>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</si>
  <si>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</si>
  <si>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</si>
  <si>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</si>
  <si>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</si>
  <si>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</si>
  <si>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</si>
  <si>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</si>
  <si>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</si>
  <si>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</si>
  <si>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</si>
  <si>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</si>
  <si>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</si>
  <si>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</si>
  <si>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</si>
  <si>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</si>
  <si>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</si>
  <si>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</si>
  <si>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</si>
  <si>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</si>
  <si>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</si>
  <si>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</si>
  <si>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</si>
  <si>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</si>
  <si>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</si>
  <si>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</si>
  <si>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</si>
  <si>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</si>
  <si>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</si>
  <si>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</si>
  <si>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</si>
  <si>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</si>
  <si>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</si>
  <si>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</si>
  <si>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</si>
  <si>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</si>
  <si>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</si>
  <si>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</si>
  <si>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</si>
  <si>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</si>
  <si>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</si>
  <si>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</si>
  <si>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</si>
  <si>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</si>
  <si>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</si>
  <si>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</si>
  <si>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</si>
  <si>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</si>
  <si>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</si>
  <si>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</si>
  <si>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</si>
  <si>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</si>
  <si>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</si>
  <si>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</si>
  <si>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</si>
  <si>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</si>
  <si>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</si>
  <si>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</si>
  <si>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</si>
  <si>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</si>
  <si>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</si>
  <si>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</si>
  <si>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</si>
  <si>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</si>
  <si>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</si>
  <si>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</si>
  <si>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</si>
  <si>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</si>
  <si>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</si>
  <si>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</si>
  <si>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</si>
  <si>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</si>
  <si>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</si>
  <si>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</si>
  <si>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</si>
  <si>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</si>
  <si>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</si>
  <si>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</si>
  <si>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</si>
  <si>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</si>
  <si>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</si>
  <si>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</si>
  <si>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</si>
  <si>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</si>
  <si>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</si>
  <si>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</si>
  <si>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</si>
  <si>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</si>
  <si>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</si>
  <si>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</si>
  <si>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</si>
  <si>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</si>
  <si>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</si>
  <si>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</si>
  <si>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</si>
  <si>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</si>
  <si>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</si>
  <si>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</si>
  <si>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</si>
  <si>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</si>
  <si>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</si>
  <si>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</si>
  <si>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</si>
  <si>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</si>
  <si>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</si>
  <si>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</si>
  <si>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</si>
  <si>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</si>
  <si>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</si>
  <si>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</si>
  <si>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</si>
  <si>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</si>
  <si>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</si>
  <si>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</si>
  <si>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</si>
  <si>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</si>
  <si>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</si>
  <si>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</si>
  <si>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</si>
  <si>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</si>
  <si>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</si>
  <si>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</si>
  <si>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</si>
  <si>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</si>
  <si>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</si>
  <si>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</si>
  <si>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</si>
  <si>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</si>
  <si>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</si>
  <si>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</si>
  <si>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</si>
  <si>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</si>
  <si>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</si>
  <si>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</si>
  <si>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</si>
  <si>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</si>
  <si>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</si>
  <si>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</si>
  <si>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</si>
  <si>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</si>
  <si>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</si>
  <si>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</si>
  <si>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</si>
  <si>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</si>
  <si>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</si>
  <si>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</si>
  <si>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</si>
  <si>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</si>
  <si>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</si>
  <si>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</si>
  <si>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</si>
  <si>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</si>
  <si>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</si>
  <si>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</si>
  <si>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</si>
  <si>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</si>
  <si>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</si>
  <si>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</si>
  <si>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</si>
  <si>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</si>
  <si>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</si>
  <si>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</si>
  <si>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</si>
  <si>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</si>
  <si>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</si>
  <si>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</si>
  <si>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</si>
  <si>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</si>
  <si>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</si>
  <si>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</si>
  <si>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</si>
  <si>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</si>
  <si>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</si>
  <si>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</si>
  <si>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</si>
  <si>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</si>
  <si>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</si>
  <si>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</si>
  <si>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</si>
  <si>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</si>
  <si>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</si>
  <si>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</si>
  <si>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</si>
  <si>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</si>
  <si>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</si>
  <si>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</si>
  <si>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</si>
  <si>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</si>
  <si>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</si>
  <si>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</si>
  <si>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</si>
  <si>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</si>
  <si>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</si>
  <si>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</si>
  <si>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</si>
  <si>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</si>
  <si>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</si>
  <si>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</si>
  <si>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</si>
  <si>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</si>
  <si>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</si>
  <si>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</si>
  <si>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</si>
  <si>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</si>
  <si>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</si>
  <si>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</si>
  <si>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</si>
  <si>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</si>
  <si>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</si>
  <si>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</si>
  <si>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</si>
  <si>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</si>
  <si>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</si>
  <si>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</si>
  <si>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</si>
  <si>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</si>
  <si>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</si>
  <si>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</si>
  <si>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</si>
  <si>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</si>
  <si>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</si>
  <si>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</si>
  <si>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</si>
  <si>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</si>
  <si>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</si>
  <si>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</si>
  <si>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</si>
  <si>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</si>
  <si>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</si>
  <si>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</si>
  <si>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</si>
  <si>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</si>
  <si>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</si>
  <si>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</si>
  <si>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</si>
  <si>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</si>
  <si>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</si>
  <si>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</si>
  <si>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</si>
  <si>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</si>
  <si>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</si>
  <si>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</si>
  <si>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</si>
  <si>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</si>
  <si>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</si>
  <si>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</si>
  <si>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</si>
  <si>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</si>
  <si>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</si>
  <si>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</si>
  <si>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</si>
  <si>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</si>
  <si>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</si>
  <si>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</si>
  <si>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</si>
  <si>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</si>
  <si>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</si>
  <si>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</si>
  <si>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</si>
  <si>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</si>
  <si>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</si>
  <si>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</si>
  <si>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</si>
  <si>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</si>
  <si>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</si>
  <si>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</si>
  <si>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</si>
  <si>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</si>
  <si>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</si>
  <si>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</si>
  <si>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</si>
  <si>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</si>
  <si>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</si>
  <si>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</si>
  <si>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</si>
  <si>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</si>
  <si>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</si>
  <si>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</si>
  <si>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</si>
  <si>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</si>
  <si>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</si>
  <si>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</si>
  <si>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</si>
  <si>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</si>
  <si>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</si>
  <si>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</si>
  <si>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</si>
  <si>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</si>
  <si>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</si>
  <si>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</si>
  <si>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</si>
  <si>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</si>
  <si>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</si>
  <si>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</si>
  <si>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</si>
  <si>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</si>
  <si>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</si>
  <si>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</si>
  <si>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</si>
  <si>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</si>
  <si>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</si>
  <si>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</si>
  <si>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</si>
  <si>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</si>
  <si>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</si>
  <si>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</si>
  <si>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</si>
  <si>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</si>
  <si>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</si>
  <si>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</si>
  <si>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</si>
  <si>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</si>
  <si>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</si>
  <si>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</si>
  <si>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</si>
  <si>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</si>
  <si>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</si>
  <si>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</si>
  <si>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</si>
  <si>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</si>
  <si>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</si>
  <si>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</si>
  <si>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</si>
  <si>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</si>
  <si>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</si>
  <si>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</si>
  <si>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</si>
  <si>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</si>
  <si>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</si>
  <si>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</si>
  <si>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</si>
  <si>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</si>
  <si>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</si>
  <si>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</si>
  <si>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</si>
  <si>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</si>
  <si>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</si>
  <si>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</si>
  <si>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</si>
  <si>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</si>
  <si>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</si>
  <si>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</si>
  <si>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</si>
  <si>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</si>
  <si>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</si>
  <si>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</si>
  <si>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</si>
  <si>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</si>
  <si>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</si>
  <si>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</si>
  <si>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</si>
  <si>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</si>
  <si>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</si>
  <si>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</si>
  <si>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</si>
  <si>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</si>
  <si>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</si>
  <si>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</si>
  <si>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</si>
  <si>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</si>
  <si>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</si>
  <si>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</si>
  <si>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</si>
  <si>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</si>
  <si>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</si>
  <si>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</si>
  <si>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</si>
  <si>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</si>
  <si>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</si>
  <si>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</si>
  <si>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</si>
  <si>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</si>
  <si>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</si>
  <si>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</si>
  <si>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</si>
  <si>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</si>
  <si>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</si>
  <si>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</si>
  <si>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</si>
  <si>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</si>
  <si>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</si>
  <si>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</si>
  <si>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</si>
  <si>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</si>
  <si>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</si>
  <si>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</si>
  <si>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</si>
  <si>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</si>
  <si>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</si>
  <si>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</si>
  <si>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</si>
  <si>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</si>
  <si>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</si>
  <si>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</si>
  <si>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</si>
  <si>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</si>
  <si>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</si>
  <si>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</si>
  <si>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</si>
  <si>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</si>
  <si>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</si>
  <si>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</si>
  <si>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</si>
  <si>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</si>
  <si>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</si>
  <si>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</si>
  <si>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</si>
  <si>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</si>
  <si>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</si>
  <si>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</si>
  <si>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</si>
  <si>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</si>
  <si>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</si>
  <si>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</si>
  <si>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</si>
  <si>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</si>
  <si>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</si>
  <si>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</si>
  <si>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</si>
  <si>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</si>
  <si>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</si>
  <si>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</si>
  <si>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</si>
  <si>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</si>
  <si>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</si>
  <si>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</si>
  <si>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</si>
  <si>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</si>
  <si>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</si>
  <si>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</si>
  <si>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</si>
  <si>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</si>
  <si>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</si>
  <si>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</si>
  <si>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</si>
  <si>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</si>
  <si>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</si>
  <si>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</si>
  <si>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</si>
  <si>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</si>
  <si>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</si>
  <si>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</si>
  <si>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</si>
  <si>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</si>
  <si>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</si>
  <si>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</si>
  <si>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</si>
  <si>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</si>
  <si>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</si>
  <si>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</si>
  <si>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</si>
  <si>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</si>
  <si>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</si>
  <si>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</si>
  <si>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</si>
  <si>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</si>
  <si>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</si>
  <si>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</si>
  <si>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</si>
  <si>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</si>
  <si>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</si>
  <si>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</si>
  <si>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</si>
  <si>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</si>
  <si>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</si>
  <si>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</si>
  <si>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</si>
  <si>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</si>
  <si>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</si>
  <si>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</si>
  <si>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</si>
  <si>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</si>
  <si>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</si>
  <si>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</si>
  <si>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</si>
  <si>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</si>
  <si>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</si>
  <si>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</si>
  <si>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</si>
  <si>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</si>
  <si>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</si>
  <si>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</si>
  <si>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</si>
  <si>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</si>
  <si>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</si>
  <si>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</si>
  <si>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</si>
  <si>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</si>
  <si>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</si>
  <si>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</si>
  <si>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</si>
  <si>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</si>
  <si>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</si>
  <si>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</si>
  <si>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</si>
  <si>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</si>
  <si>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</si>
  <si>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</si>
  <si>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</si>
  <si>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</si>
  <si>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</si>
  <si>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</si>
  <si>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</si>
  <si>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</si>
  <si>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</si>
  <si>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</si>
  <si>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</si>
  <si>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</si>
  <si>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</si>
  <si>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</si>
  <si>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</si>
  <si>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</si>
  <si>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</si>
  <si>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</si>
  <si>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</si>
  <si>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</si>
  <si>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</si>
  <si>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</si>
  <si>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</si>
  <si>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</si>
  <si>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</si>
  <si>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</si>
  <si>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</si>
  <si>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</si>
  <si>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</si>
  <si>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</si>
  <si>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</si>
  <si>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</si>
  <si>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</si>
  <si>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</si>
  <si>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</si>
  <si>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</si>
  <si>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</si>
  <si>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</si>
  <si>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</si>
  <si>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</si>
  <si>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</si>
  <si>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</si>
  <si>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</si>
  <si>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</si>
  <si>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</si>
  <si>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</si>
  <si>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</si>
  <si>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</si>
  <si>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</si>
  <si>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</si>
  <si>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</si>
  <si>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</si>
  <si>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</si>
  <si>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</si>
  <si>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</si>
  <si>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</si>
  <si>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</si>
  <si>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</si>
  <si>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</si>
  <si>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</si>
  <si>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</si>
  <si>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</si>
  <si>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</si>
  <si>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</si>
  <si>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</si>
  <si>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</si>
  <si>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</si>
  <si>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</si>
  <si>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</si>
  <si>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</si>
  <si>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</si>
  <si>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</si>
  <si>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</si>
  <si>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</si>
  <si>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</si>
  <si>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</si>
  <si>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</si>
  <si>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</si>
  <si>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</si>
  <si>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</si>
  <si>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</si>
  <si>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</si>
  <si>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</si>
  <si>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</si>
  <si>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</si>
  <si>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</si>
  <si>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</si>
  <si>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</si>
  <si>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</si>
  <si>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</si>
  <si>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</si>
  <si>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</si>
  <si>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</si>
  <si>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</si>
  <si>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</si>
  <si>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</si>
  <si>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</si>
  <si>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</si>
  <si>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</si>
  <si>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</si>
  <si>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</si>
  <si>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</si>
  <si>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</si>
  <si>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</si>
  <si>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</si>
  <si>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</si>
  <si>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</si>
  <si>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</si>
  <si>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</si>
  <si>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</si>
  <si>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</si>
  <si>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</si>
  <si>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</si>
  <si>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</si>
  <si>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</si>
  <si>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</si>
  <si>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</si>
  <si>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</si>
  <si>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</si>
  <si>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</si>
  <si>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</si>
  <si>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</si>
  <si>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</si>
  <si>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</si>
  <si>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</si>
  <si>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</si>
  <si>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</si>
  <si>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</si>
  <si>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</si>
  <si>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</si>
  <si>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</si>
  <si>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</si>
  <si>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</si>
  <si>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</si>
  <si>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</si>
  <si>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</si>
  <si>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</si>
  <si>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</si>
  <si>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</si>
  <si>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</si>
  <si>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</si>
  <si>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</si>
  <si>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</si>
  <si>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</si>
  <si>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</si>
  <si>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</si>
  <si>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</si>
  <si>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</si>
  <si>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</si>
  <si>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</si>
  <si>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</si>
  <si>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</si>
  <si>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</si>
  <si>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</si>
  <si>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</si>
  <si>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</si>
  <si>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</si>
  <si>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</si>
  <si>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</si>
  <si>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</si>
  <si>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</si>
  <si>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</si>
  <si>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</si>
  <si>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</si>
  <si>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</si>
  <si>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</si>
  <si>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</si>
  <si>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</si>
  <si>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</si>
  <si>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</si>
  <si>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</si>
  <si>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</si>
  <si>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</si>
  <si>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</si>
  <si>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</si>
  <si>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</si>
  <si>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</si>
  <si>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</si>
  <si>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</si>
  <si>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</si>
  <si>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</si>
  <si>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</si>
  <si>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</si>
  <si>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</si>
  <si>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</si>
  <si>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</si>
  <si>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</si>
  <si>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</si>
  <si>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</si>
  <si>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</si>
  <si>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</si>
  <si>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</si>
  <si>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</si>
  <si>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</si>
  <si>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</si>
  <si>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</si>
  <si>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</si>
  <si>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</si>
  <si>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</si>
  <si>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</si>
  <si>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</si>
  <si>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</si>
  <si>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</si>
  <si>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</si>
  <si>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</si>
  <si>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</si>
  <si>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</si>
  <si>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</si>
  <si>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</si>
  <si>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</si>
  <si>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</si>
  <si>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</si>
  <si>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</si>
  <si>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</si>
  <si>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</si>
  <si>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</si>
  <si>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</si>
  <si>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</si>
  <si>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</si>
  <si>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</si>
  <si>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</si>
  <si>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</si>
  <si>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</si>
  <si>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</si>
  <si>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</si>
  <si>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</si>
  <si>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</si>
  <si>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</si>
  <si>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</si>
  <si>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</si>
  <si>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</si>
  <si>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</si>
  <si>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</si>
  <si>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</si>
  <si>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</si>
  <si>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</si>
  <si>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</si>
  <si>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</si>
  <si>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</si>
  <si>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</si>
  <si>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</si>
  <si>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</si>
  <si>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</si>
  <si>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</si>
  <si>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</si>
  <si>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</si>
  <si>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</si>
  <si>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</si>
  <si>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</si>
  <si>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</si>
  <si>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</si>
  <si>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</si>
  <si>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</si>
  <si>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</si>
  <si>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</si>
  <si>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</si>
  <si>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</si>
  <si>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</si>
  <si>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</si>
  <si>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</si>
  <si>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</si>
  <si>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</si>
  <si>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</si>
  <si>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</si>
  <si>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</si>
  <si>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</si>
  <si>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</si>
  <si>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</si>
  <si>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</si>
  <si>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</si>
  <si>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</si>
  <si>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</si>
  <si>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</si>
  <si>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</si>
  <si>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</si>
  <si>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</si>
  <si>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</si>
  <si>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</si>
  <si>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</si>
  <si>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</si>
  <si>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</si>
  <si>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</si>
  <si>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</si>
  <si>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</si>
  <si>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</si>
  <si>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</si>
  <si>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</si>
  <si>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</si>
  <si>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</si>
  <si>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</si>
  <si>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</si>
  <si>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</si>
  <si>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</si>
  <si>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</si>
  <si>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</si>
  <si>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</si>
  <si>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</si>
  <si>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</si>
  <si>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</si>
  <si>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</si>
  <si>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</si>
  <si>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</si>
  <si>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</si>
  <si>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</si>
  <si>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</si>
  <si>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</si>
  <si>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</si>
  <si>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</si>
  <si>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</si>
  <si>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</si>
  <si>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</si>
  <si>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</si>
  <si>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</si>
  <si>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</si>
  <si>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</si>
  <si>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</si>
  <si>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</si>
  <si>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</si>
  <si>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</si>
  <si>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</si>
  <si>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</si>
  <si>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</si>
  <si>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</si>
  <si>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</si>
  <si>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</si>
  <si>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</si>
  <si>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</si>
  <si>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</si>
  <si>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</si>
  <si>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</si>
  <si>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</si>
  <si>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</si>
  <si>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</si>
  <si>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</si>
  <si>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</si>
  <si>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</si>
  <si>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</si>
  <si>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</si>
  <si>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</si>
  <si>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</si>
  <si>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</si>
  <si>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</si>
  <si>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</si>
  <si>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</si>
  <si>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</si>
  <si>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</si>
  <si>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</si>
  <si>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</si>
  <si>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</si>
  <si>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</si>
  <si>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</si>
  <si>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</si>
  <si>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</si>
  <si>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</si>
  <si>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</si>
  <si>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</si>
  <si>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</si>
  <si>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</si>
  <si>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</si>
  <si>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</si>
  <si>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</si>
  <si>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</si>
  <si>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</si>
  <si>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</si>
  <si>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</si>
  <si>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</si>
  <si>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</si>
  <si>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</si>
  <si>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</si>
  <si>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</si>
  <si>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</si>
  <si>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</si>
  <si>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</si>
  <si>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</si>
  <si>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</si>
  <si>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</si>
  <si>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</si>
  <si>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</si>
  <si>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</si>
  <si>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</si>
  <si>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</si>
  <si>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</si>
  <si>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</si>
  <si>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</si>
  <si>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</si>
  <si>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</si>
  <si>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</si>
  <si>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</si>
  <si>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</si>
  <si>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</si>
  <si>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</si>
  <si>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</si>
  <si>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</si>
  <si>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</si>
  <si>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</si>
  <si>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</si>
  <si>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</si>
  <si>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</si>
  <si>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</si>
  <si>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</si>
  <si>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</si>
  <si>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</si>
  <si>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</si>
  <si>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</si>
  <si>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</si>
  <si>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</si>
  <si>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</si>
  <si>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</si>
  <si>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</si>
  <si>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</si>
  <si>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</si>
  <si>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</si>
  <si>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</si>
  <si>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</si>
  <si>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</si>
  <si>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</si>
  <si>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</si>
  <si>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</si>
  <si>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</si>
  <si>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</si>
  <si>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</si>
  <si>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</si>
  <si>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</si>
  <si>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</si>
  <si>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</si>
  <si>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</si>
  <si>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</si>
  <si>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</si>
  <si>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</si>
  <si>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</si>
  <si>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</si>
  <si>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</si>
  <si>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</si>
  <si>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</si>
  <si>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</si>
  <si>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</si>
  <si>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</si>
  <si>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</si>
  <si>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</si>
  <si>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</si>
  <si>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</si>
  <si>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</si>
  <si>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</si>
  <si>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</si>
  <si>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</si>
  <si>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</si>
  <si>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</si>
  <si>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</si>
  <si>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</si>
  <si>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</si>
  <si>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</si>
  <si>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</si>
  <si>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</si>
  <si>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</si>
  <si>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</si>
  <si>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</si>
  <si>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</si>
  <si>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</si>
  <si>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</si>
  <si>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</si>
  <si>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</si>
  <si>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</si>
  <si>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</si>
  <si>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</si>
  <si>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</si>
  <si>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</si>
  <si>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</si>
  <si>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</si>
  <si>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</si>
  <si>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</si>
  <si>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</si>
  <si>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</si>
  <si>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</si>
  <si>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</si>
  <si>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</si>
  <si>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</si>
  <si>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</si>
  <si>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</si>
  <si>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</si>
  <si>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</si>
  <si>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</si>
  <si>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</si>
  <si>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</si>
  <si>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</si>
  <si>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</si>
  <si>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</si>
  <si>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</si>
  <si>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</si>
  <si>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</si>
  <si>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</si>
  <si>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</si>
  <si>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</si>
  <si>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</si>
  <si>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</si>
  <si>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</si>
  <si>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</si>
  <si>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</si>
  <si>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</si>
  <si>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</si>
  <si>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</si>
  <si>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</si>
  <si>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</si>
  <si>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</si>
  <si>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</si>
  <si>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</si>
  <si>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</si>
  <si>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</si>
  <si>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</si>
  <si>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</si>
  <si>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</si>
  <si>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</si>
  <si>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</si>
  <si>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</si>
  <si>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</si>
  <si>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</si>
  <si>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</si>
  <si>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</si>
  <si>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</si>
  <si>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</si>
  <si>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</si>
  <si>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</si>
  <si>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</si>
  <si>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</si>
  <si>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</si>
  <si>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</si>
  <si>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</si>
  <si>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</si>
  <si>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</si>
  <si>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</si>
  <si>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</si>
  <si>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</si>
  <si>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</si>
  <si>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</si>
  <si>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</si>
  <si>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</si>
  <si>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</si>
  <si>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</si>
  <si>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</si>
  <si>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</si>
  <si>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</si>
  <si>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</si>
  <si>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</si>
  <si>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</si>
  <si>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</si>
  <si>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</si>
  <si>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</si>
  <si>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</si>
  <si>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</si>
  <si>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</si>
  <si>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</si>
  <si>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</si>
  <si>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</si>
  <si>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</si>
  <si>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</si>
  <si>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</si>
  <si>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</si>
  <si>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</si>
  <si>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</si>
  <si>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</si>
  <si>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</si>
  <si>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</si>
  <si>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</si>
  <si>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</si>
  <si>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</si>
  <si>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</si>
  <si>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</si>
  <si>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</si>
  <si>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</si>
  <si>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</si>
  <si>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</si>
  <si>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</si>
  <si>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</si>
  <si>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</si>
  <si>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</si>
  <si>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</si>
  <si>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</si>
  <si>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</si>
  <si>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</si>
  <si>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</si>
  <si>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</si>
  <si>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</si>
  <si>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</si>
  <si>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</si>
  <si>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</si>
  <si>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</si>
  <si>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</si>
  <si>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</si>
  <si>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</si>
  <si>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</si>
  <si>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</si>
  <si>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</si>
  <si>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</si>
  <si>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</si>
  <si>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</si>
  <si>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</si>
  <si>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</si>
  <si>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</si>
  <si>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</si>
  <si>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</si>
  <si>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</si>
  <si>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</si>
  <si>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</si>
  <si>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</si>
  <si>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</si>
  <si>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</si>
  <si>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</si>
  <si>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</si>
  <si>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</si>
  <si>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</si>
  <si>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</si>
  <si>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</si>
  <si>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</si>
  <si>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</si>
  <si>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</si>
  <si>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</si>
  <si>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</si>
  <si>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</si>
  <si>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</si>
  <si>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</si>
  <si>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</si>
  <si>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</si>
  <si>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</si>
  <si>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</si>
  <si>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</si>
  <si>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</si>
  <si>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</si>
  <si>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</si>
  <si>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</si>
  <si>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</si>
  <si>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</si>
  <si>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</si>
  <si>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</si>
  <si>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</si>
  <si>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</si>
  <si>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</si>
  <si>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</si>
  <si>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</si>
  <si>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</si>
  <si>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</si>
  <si>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</si>
  <si>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</si>
  <si>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</si>
  <si>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</si>
  <si>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</si>
  <si>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</si>
  <si>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</si>
  <si>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</si>
  <si>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</si>
  <si>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</si>
  <si>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</si>
  <si>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</si>
  <si>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</si>
  <si>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</si>
  <si>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</si>
  <si>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</si>
  <si>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</si>
  <si>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</si>
  <si>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</si>
  <si>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</si>
  <si>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</si>
  <si>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</si>
  <si>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</si>
  <si>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</si>
  <si>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</si>
  <si>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</si>
  <si>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</si>
  <si>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</si>
  <si>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</si>
  <si>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</si>
  <si>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</si>
  <si>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</si>
  <si>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</si>
  <si>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</si>
  <si>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</si>
  <si>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</si>
  <si>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</si>
  <si>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</si>
  <si>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</si>
  <si>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</si>
  <si>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</si>
  <si>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</si>
  <si>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</si>
  <si>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</si>
  <si>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</si>
  <si>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</si>
  <si>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</si>
  <si>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</si>
  <si>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</si>
  <si>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</si>
  <si>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</si>
  <si>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</si>
  <si>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</si>
  <si>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</si>
  <si>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</si>
  <si>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</si>
  <si>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</si>
  <si>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</si>
  <si>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</si>
  <si>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</si>
  <si>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</si>
  <si>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</si>
  <si>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</si>
  <si>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</si>
  <si>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</si>
  <si>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</si>
  <si>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</si>
  <si>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</si>
  <si>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</si>
  <si>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</si>
  <si>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</si>
  <si>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</si>
  <si>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</si>
  <si>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</si>
  <si>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</si>
  <si>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</si>
  <si>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</si>
  <si>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</si>
  <si>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</si>
  <si>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</si>
  <si>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</si>
  <si>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</si>
  <si>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</si>
  <si>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</si>
  <si>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</si>
  <si>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</si>
  <si>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</si>
  <si>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</si>
  <si>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</si>
  <si>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</si>
  <si>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</si>
  <si>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</si>
  <si>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</si>
  <si>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</si>
  <si>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</si>
  <si>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</si>
  <si>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</si>
  <si>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</si>
  <si>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</si>
  <si>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</si>
  <si>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</si>
  <si>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</si>
  <si>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</si>
  <si>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</si>
  <si>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</si>
  <si>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</si>
  <si>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</si>
  <si>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</si>
  <si>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</si>
  <si>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</si>
  <si>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</si>
  <si>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</si>
  <si>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</si>
  <si>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</si>
  <si>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</si>
  <si>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</si>
  <si>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</si>
  <si>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</si>
  <si>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</si>
  <si>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</si>
  <si>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</si>
  <si>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</si>
  <si>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</si>
  <si>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</si>
  <si>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</si>
  <si>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</si>
  <si>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</si>
  <si>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</si>
  <si>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</si>
  <si>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</si>
  <si>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</si>
  <si>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</si>
  <si>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</si>
  <si>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</si>
  <si>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</si>
  <si>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</si>
  <si>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</si>
  <si>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</si>
  <si>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</si>
  <si>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</si>
  <si>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</si>
  <si>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</si>
  <si>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</si>
  <si>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</si>
  <si>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</si>
  <si>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</si>
  <si>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</si>
  <si>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</si>
  <si>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</si>
  <si>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</si>
  <si>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</si>
  <si>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</si>
  <si>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</si>
  <si>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</si>
  <si>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</si>
  <si>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</si>
  <si>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</si>
  <si>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</si>
  <si>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</si>
  <si>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</si>
  <si>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</si>
  <si>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</si>
  <si>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</si>
  <si>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</si>
  <si>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</si>
  <si>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</si>
  <si>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</si>
  <si>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</si>
  <si>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</si>
  <si>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</si>
  <si>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</si>
  <si>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</si>
  <si>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</si>
  <si>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</si>
  <si>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</si>
  <si>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</si>
  <si>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</si>
  <si>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</si>
  <si>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</si>
  <si>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</si>
  <si>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</si>
  <si>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</si>
  <si>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</si>
  <si>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</si>
  <si>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</si>
  <si>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</si>
  <si>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</si>
  <si>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</si>
  <si>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</si>
  <si>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</si>
  <si>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</si>
  <si>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</si>
  <si>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</si>
  <si>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</si>
  <si>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</si>
  <si>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</si>
  <si>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</si>
  <si>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</si>
  <si>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</si>
  <si>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</si>
  <si>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</si>
  <si>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</si>
  <si>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</si>
  <si>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</si>
  <si>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</si>
  <si>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</si>
  <si>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</si>
  <si>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</si>
  <si>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</si>
  <si>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</si>
  <si>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</si>
  <si>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</si>
  <si>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</si>
  <si>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</si>
  <si>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</si>
  <si>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</si>
  <si>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</si>
  <si>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</si>
  <si>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</si>
  <si>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</si>
  <si>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</si>
  <si>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</si>
  <si>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</si>
  <si>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</si>
  <si>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</si>
  <si>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</si>
  <si>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</si>
  <si>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</si>
  <si>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</si>
  <si>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</si>
  <si>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</si>
  <si>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</si>
  <si>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</si>
  <si>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</si>
  <si>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</si>
  <si>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</si>
  <si>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</si>
  <si>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</si>
  <si>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</si>
  <si>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</si>
  <si>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</si>
  <si>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</si>
  <si>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</si>
  <si>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</si>
  <si>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</si>
  <si>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</si>
  <si>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</si>
  <si>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</si>
  <si>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</si>
  <si>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</si>
  <si>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</si>
  <si>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</si>
  <si>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</si>
  <si>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</si>
  <si>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</si>
  <si>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</si>
  <si>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</si>
  <si>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</si>
  <si>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</si>
  <si>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</si>
  <si>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</si>
  <si>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</si>
  <si>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</si>
  <si>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</si>
  <si>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</si>
  <si>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</si>
  <si>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</si>
  <si>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</si>
  <si>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</si>
  <si>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</si>
  <si>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</si>
  <si>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</si>
  <si>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</si>
  <si>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</si>
  <si>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</si>
  <si>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</si>
  <si>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</si>
  <si>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</si>
  <si>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</si>
  <si>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</si>
  <si>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</si>
  <si>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</si>
  <si>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</si>
  <si>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</si>
  <si>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</si>
  <si>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</si>
  <si>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</si>
  <si>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</si>
  <si>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</si>
  <si>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</si>
  <si>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</si>
  <si>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</si>
  <si>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</si>
  <si>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</si>
  <si>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</si>
  <si>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</si>
  <si>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</si>
  <si>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</si>
  <si>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</si>
  <si>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</si>
  <si>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</si>
  <si>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</si>
  <si>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</si>
  <si>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</si>
  <si>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</si>
  <si>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</si>
  <si>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</si>
  <si>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</si>
  <si>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</si>
  <si>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</si>
  <si>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</si>
  <si>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</si>
  <si>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</si>
  <si>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</si>
  <si>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</si>
  <si>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</si>
  <si>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</si>
  <si>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</si>
  <si>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</si>
  <si>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</si>
  <si>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</si>
  <si>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</si>
  <si>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</si>
  <si>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</si>
  <si>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</si>
  <si>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</si>
  <si>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</si>
  <si>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</si>
  <si>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</si>
  <si>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</si>
  <si>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</si>
  <si>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</si>
  <si>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</si>
  <si>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</si>
  <si>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</si>
  <si>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</si>
  <si>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</si>
  <si>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</si>
  <si>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</si>
  <si>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</si>
  <si>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</si>
  <si>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</si>
  <si>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</si>
  <si>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</si>
  <si>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</si>
  <si>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</si>
  <si>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</si>
  <si>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</si>
  <si>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</si>
  <si>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</si>
  <si>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</si>
  <si>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</si>
  <si>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</si>
  <si>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</si>
  <si>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</si>
  <si>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</si>
  <si>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</si>
  <si>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</si>
  <si>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</si>
  <si>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</si>
  <si>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</si>
  <si>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</si>
  <si>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</si>
  <si>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</si>
  <si>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</si>
  <si>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</si>
  <si>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</si>
  <si>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</si>
  <si>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</si>
  <si>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</si>
  <si>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</si>
  <si>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</si>
  <si>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</si>
  <si>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</si>
  <si>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</si>
  <si>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</si>
  <si>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</si>
  <si>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</si>
  <si>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</si>
  <si>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</si>
  <si>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</si>
  <si>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</si>
  <si>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</si>
  <si>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</si>
  <si>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</si>
  <si>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</si>
  <si>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</si>
  <si>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</si>
  <si>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</si>
  <si>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</si>
  <si>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</si>
  <si>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</si>
  <si>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</si>
  <si>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</si>
  <si>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</si>
  <si>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</si>
  <si>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</si>
  <si>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</si>
  <si>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</si>
  <si>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</si>
  <si>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</si>
  <si>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</si>
  <si>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</si>
  <si>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</si>
  <si>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</si>
  <si>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</si>
  <si>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</si>
  <si>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</si>
  <si>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</si>
  <si>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</si>
  <si>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</si>
  <si>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</si>
  <si>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</si>
  <si>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</si>
  <si>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</si>
  <si>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</si>
  <si>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</si>
  <si>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</si>
  <si>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</si>
  <si>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</si>
  <si>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</si>
  <si>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</si>
  <si>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</si>
  <si>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</si>
  <si>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</si>
  <si>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</si>
  <si>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</si>
  <si>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</si>
  <si>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</si>
  <si>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</si>
  <si>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</si>
  <si>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</si>
  <si>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</si>
  <si>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</si>
  <si>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</si>
  <si>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</si>
  <si>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</si>
  <si>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</si>
  <si>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</si>
  <si>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</si>
  <si>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</si>
  <si>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</si>
  <si>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</si>
  <si>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</si>
  <si>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</si>
  <si>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</si>
  <si>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</si>
  <si>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</si>
  <si>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</si>
  <si>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</si>
  <si>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</si>
  <si>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</si>
  <si>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</si>
  <si>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</si>
  <si>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</si>
  <si>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</si>
  <si>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</si>
  <si>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</si>
  <si>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</si>
  <si>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</si>
  <si>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</si>
  <si>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</si>
  <si>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</si>
  <si>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</si>
  <si>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</si>
  <si>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</si>
  <si>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</si>
  <si>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</si>
  <si>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</si>
  <si>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</si>
  <si>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</si>
  <si>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</si>
  <si>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</si>
  <si>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</si>
  <si>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</si>
  <si>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</si>
  <si>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</si>
  <si>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</si>
  <si>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</si>
  <si>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</si>
  <si>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</si>
  <si>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</si>
  <si>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</si>
  <si>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</si>
  <si>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</si>
  <si>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</si>
  <si>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</si>
  <si>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</si>
  <si>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</si>
  <si>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</si>
  <si>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</si>
  <si>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</si>
  <si>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</si>
  <si>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</si>
  <si>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</si>
  <si>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</si>
  <si>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</si>
  <si>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</si>
  <si>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</si>
  <si>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</si>
  <si>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</si>
  <si>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</si>
  <si>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</si>
  <si>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</si>
  <si>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</si>
  <si>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</si>
  <si>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</si>
  <si>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</si>
  <si>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</si>
  <si>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</si>
  <si>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</si>
  <si>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</si>
  <si>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</si>
  <si>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</si>
  <si>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</si>
  <si>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</si>
  <si>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</si>
  <si>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</si>
  <si>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</si>
  <si>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</si>
  <si>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</si>
  <si>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</si>
  <si>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</si>
  <si>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</si>
  <si>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</si>
  <si>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</si>
  <si>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</si>
  <si>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</si>
  <si>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</si>
  <si>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</si>
  <si>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</si>
  <si>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</si>
  <si>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</si>
  <si>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</si>
  <si>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</si>
  <si>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</si>
  <si>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</si>
  <si>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</si>
  <si>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</si>
  <si>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</si>
  <si>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</si>
  <si>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</si>
  <si>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</si>
  <si>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</si>
  <si>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</si>
  <si>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</si>
  <si>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</si>
  <si>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</si>
  <si>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</si>
  <si>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</si>
  <si>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</si>
  <si>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</si>
  <si>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</si>
  <si>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</si>
  <si>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</si>
  <si>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</si>
  <si>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</si>
  <si>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</si>
  <si>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</si>
  <si>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</si>
  <si>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</si>
  <si>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</si>
  <si>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</si>
  <si>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</si>
  <si>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</si>
  <si>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</si>
  <si>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</si>
  <si>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</si>
  <si>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</si>
  <si>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</si>
  <si>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</si>
  <si>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</si>
  <si>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</si>
  <si>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</si>
  <si>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</si>
  <si>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</si>
  <si>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</si>
  <si>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</si>
  <si>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</si>
  <si>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</si>
  <si>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</si>
  <si>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</si>
  <si>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</si>
  <si>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</si>
  <si>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</si>
  <si>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</si>
  <si>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</si>
  <si>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</si>
  <si>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</si>
  <si>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</si>
  <si>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</si>
  <si>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</si>
  <si>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</si>
  <si>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</si>
  <si>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</si>
  <si>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</si>
  <si>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</si>
  <si>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</si>
  <si>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</si>
  <si>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</si>
  <si>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</si>
  <si>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</si>
  <si>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</si>
  <si>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</si>
  <si>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</si>
  <si>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</si>
  <si>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</si>
  <si>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</si>
  <si>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</si>
  <si>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</si>
  <si>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</si>
  <si>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</si>
  <si>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</si>
  <si>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</si>
  <si>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</si>
  <si>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</si>
  <si>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</si>
  <si>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</si>
  <si>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</si>
  <si>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</si>
  <si>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</si>
  <si>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</si>
  <si>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</si>
  <si>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</si>
  <si>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</si>
  <si>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</si>
  <si>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</si>
  <si>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</si>
  <si>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</si>
  <si>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</si>
  <si>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</si>
  <si>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</si>
  <si>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</si>
  <si>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</si>
  <si>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</si>
  <si>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</si>
  <si>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</si>
  <si>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</si>
  <si>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</si>
  <si>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</si>
  <si>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</si>
  <si>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</si>
  <si>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</si>
  <si>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</si>
  <si>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</si>
  <si>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</si>
  <si>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</si>
  <si>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</si>
  <si>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</si>
  <si>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</si>
  <si>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</si>
  <si>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</si>
  <si>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</si>
  <si>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</si>
  <si>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</si>
  <si>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</si>
  <si>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</si>
  <si>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</si>
  <si>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</si>
  <si>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</si>
  <si>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</si>
  <si>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</si>
  <si>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</si>
  <si>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</si>
  <si>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</si>
  <si>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</si>
  <si>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</si>
  <si>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</si>
  <si>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</si>
  <si>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</si>
  <si>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</si>
  <si>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</si>
  <si>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</si>
  <si>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</si>
  <si>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</si>
  <si>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</si>
  <si>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</si>
  <si>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</si>
  <si>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</si>
  <si>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</si>
  <si>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</si>
  <si>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</si>
  <si>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</si>
  <si>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</si>
  <si>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</si>
  <si>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</si>
  <si>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</si>
  <si>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</si>
  <si>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</si>
  <si>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</si>
  <si>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</si>
  <si>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</si>
  <si>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</si>
  <si>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</si>
  <si>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</si>
  <si>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</si>
  <si>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</si>
  <si>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</si>
  <si>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</si>
  <si>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</si>
  <si>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</si>
  <si>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</si>
  <si>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</si>
  <si>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</si>
  <si>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</si>
  <si>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</si>
  <si>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</si>
  <si>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</si>
  <si>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</si>
  <si>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</si>
  <si>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</si>
  <si>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</si>
  <si>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</si>
  <si>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</si>
  <si>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</si>
  <si>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</si>
  <si>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</si>
  <si>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</si>
  <si>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</si>
  <si>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</si>
  <si>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</si>
  <si>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</si>
  <si>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</si>
  <si>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</si>
  <si>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</si>
  <si>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</si>
  <si>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</si>
  <si>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</si>
  <si>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</si>
  <si>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</si>
  <si>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</si>
  <si>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</si>
  <si>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</si>
  <si>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</si>
  <si>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</si>
  <si>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</si>
  <si>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</si>
  <si>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</si>
  <si>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</si>
  <si>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</si>
  <si>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</si>
  <si>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</si>
  <si>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</si>
  <si>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</si>
  <si>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</si>
  <si>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</si>
  <si>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</si>
  <si>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</si>
  <si>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</si>
  <si>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</si>
  <si>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</si>
  <si>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</si>
  <si>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</si>
  <si>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</si>
  <si>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</si>
  <si>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</si>
  <si>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</si>
  <si>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</si>
  <si>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</si>
  <si>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</si>
  <si>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</si>
  <si>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</si>
  <si>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</si>
  <si>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</si>
  <si>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</si>
  <si>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</si>
  <si>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</si>
  <si>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</si>
  <si>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</si>
  <si>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</si>
  <si>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</si>
  <si>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</si>
  <si>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</si>
  <si>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</si>
  <si>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</si>
  <si>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</si>
  <si>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</si>
  <si>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</si>
  <si>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</si>
  <si>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</si>
  <si>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</si>
  <si>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</si>
  <si>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</si>
  <si>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</si>
  <si>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</si>
  <si>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</si>
  <si>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</si>
  <si>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</si>
  <si>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</si>
  <si>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</si>
  <si>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</si>
  <si>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</si>
  <si>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</si>
  <si>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</si>
  <si>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</si>
  <si>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</si>
  <si>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</si>
  <si>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</si>
  <si>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</si>
  <si>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</si>
  <si>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</si>
  <si>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</si>
  <si>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</si>
  <si>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</si>
  <si>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</si>
  <si>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</si>
  <si>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</si>
  <si>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</si>
  <si>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</si>
  <si>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</si>
  <si>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</si>
  <si>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</si>
  <si>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</si>
  <si>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</si>
  <si>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</si>
  <si>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</si>
  <si>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</si>
  <si>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</si>
  <si>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</si>
  <si>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</si>
  <si>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</si>
  <si>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</si>
  <si>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</si>
  <si>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</si>
  <si>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</si>
  <si>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</si>
  <si>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</si>
  <si>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</si>
  <si>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</si>
  <si>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</si>
  <si>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</si>
  <si>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</si>
  <si>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</si>
  <si>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</si>
  <si>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</si>
  <si>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</si>
  <si>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</si>
  <si>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</si>
  <si>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</si>
  <si>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</si>
  <si>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</si>
  <si>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</si>
  <si>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</si>
  <si>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</si>
  <si>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</si>
  <si>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</si>
  <si>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</si>
  <si>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</si>
  <si>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</si>
  <si>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</si>
  <si>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</si>
  <si>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</si>
  <si>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</si>
  <si>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</si>
  <si>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</si>
  <si>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</si>
  <si>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</si>
  <si>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</si>
  <si>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</si>
  <si>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</si>
  <si>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</si>
  <si>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</si>
  <si>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</si>
  <si>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</si>
  <si>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</si>
  <si>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</si>
  <si>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</si>
  <si>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</si>
  <si>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</si>
  <si>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</si>
  <si>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</si>
  <si>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</si>
  <si>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</si>
  <si>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</si>
  <si>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</si>
  <si>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</si>
  <si>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</si>
  <si>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</si>
  <si>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</si>
  <si>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</si>
  <si>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</si>
  <si>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</si>
  <si>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</si>
  <si>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</si>
  <si>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</si>
  <si>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</si>
  <si>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</si>
  <si>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</si>
  <si>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</si>
  <si>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</si>
  <si>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</si>
  <si>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</si>
  <si>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</si>
  <si>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</si>
  <si>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</si>
  <si>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</si>
  <si>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</si>
  <si>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</si>
  <si>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</si>
  <si>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</si>
  <si>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</si>
  <si>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</si>
  <si>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</si>
  <si>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</si>
  <si>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</si>
  <si>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</si>
  <si>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</si>
  <si>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</si>
  <si>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</si>
  <si>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</si>
  <si>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</si>
  <si>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</si>
  <si>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</si>
  <si>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</si>
  <si>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</si>
  <si>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</si>
  <si>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</si>
  <si>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</si>
  <si>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</si>
  <si>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</si>
  <si>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</si>
  <si>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</si>
  <si>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</si>
  <si>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</si>
  <si>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</si>
  <si>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</si>
  <si>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</si>
  <si>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</si>
  <si>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</si>
  <si>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</si>
  <si>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</si>
  <si>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</si>
  <si>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</si>
  <si>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</si>
  <si>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</si>
  <si>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</si>
  <si>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</si>
  <si>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</si>
  <si>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</si>
  <si>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</si>
  <si>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</si>
  <si>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</si>
  <si>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</si>
  <si>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</si>
  <si>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</si>
  <si>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</si>
  <si>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</si>
  <si>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</si>
  <si>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</si>
  <si>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</si>
  <si>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</si>
  <si>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</si>
  <si>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</si>
  <si>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</si>
  <si>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</si>
  <si>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</si>
  <si>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</si>
  <si>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</si>
  <si>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</si>
  <si>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</si>
  <si>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</si>
  <si>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</si>
  <si>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</si>
  <si>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</si>
  <si>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</si>
  <si>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</si>
  <si>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</si>
  <si>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</si>
  <si>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</si>
  <si>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</si>
  <si>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</si>
  <si>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</si>
  <si>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</si>
  <si>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</si>
  <si>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</si>
  <si>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</si>
  <si>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</si>
  <si>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</si>
  <si>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</si>
  <si>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</si>
  <si>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</si>
  <si>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</si>
  <si>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</si>
  <si>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</si>
  <si>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</si>
  <si>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</si>
  <si>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</si>
  <si>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</si>
  <si>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</si>
  <si>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</si>
  <si>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</si>
  <si>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</si>
  <si>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</si>
  <si>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</si>
  <si>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</si>
  <si>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</si>
  <si>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</si>
  <si>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</si>
  <si>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</si>
  <si>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</si>
  <si>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</si>
  <si>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</si>
  <si>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</si>
  <si>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</si>
  <si>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</si>
  <si>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</si>
  <si>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</si>
  <si>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</si>
  <si>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</si>
  <si>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</si>
  <si>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</si>
  <si>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</si>
  <si>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</si>
  <si>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</si>
  <si>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</si>
  <si>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</si>
  <si>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</si>
  <si>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</si>
  <si>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</si>
  <si>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</si>
  <si>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</si>
  <si>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</si>
  <si>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</si>
  <si>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</si>
  <si>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</si>
  <si>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</si>
  <si>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</si>
  <si>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</si>
  <si>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</si>
  <si>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</si>
  <si>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</si>
  <si>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</si>
  <si>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</si>
  <si>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</si>
  <si>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</si>
  <si>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</si>
  <si>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</si>
  <si>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</si>
  <si>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</si>
  <si>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</si>
  <si>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</si>
  <si>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</si>
  <si>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</si>
  <si>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</si>
  <si>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</si>
  <si>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</si>
  <si>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</si>
  <si>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</si>
  <si>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</si>
  <si>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</si>
  <si>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</si>
  <si>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</si>
  <si>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</si>
  <si>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</si>
  <si>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</si>
  <si>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</si>
  <si>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</si>
  <si>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</si>
  <si>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</si>
  <si>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</si>
  <si>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</si>
  <si>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</si>
  <si>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</si>
  <si>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</si>
  <si>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</si>
  <si>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</si>
  <si>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</si>
  <si>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</si>
  <si>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</si>
  <si>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</si>
  <si>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</si>
  <si>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</si>
  <si>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</si>
  <si>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</si>
  <si>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</si>
  <si>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</si>
  <si>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</si>
  <si>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</si>
  <si>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</si>
  <si>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</si>
  <si>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</si>
  <si>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</si>
  <si>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</si>
  <si>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</si>
  <si>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</si>
  <si>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</si>
  <si>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</si>
  <si>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</si>
  <si>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</si>
  <si>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</si>
  <si>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</si>
  <si>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</si>
  <si>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</si>
  <si>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</si>
  <si>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</si>
  <si>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</si>
  <si>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</si>
  <si>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</si>
  <si>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</si>
  <si>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</si>
  <si>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</si>
  <si>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</si>
  <si>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</si>
  <si>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</si>
  <si>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</si>
  <si>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</si>
  <si>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</si>
  <si>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</si>
  <si>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</si>
  <si>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</si>
  <si>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</si>
  <si>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</si>
  <si>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</si>
  <si>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</si>
  <si>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</si>
  <si>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</si>
  <si>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</si>
  <si>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</si>
  <si>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</si>
  <si>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</si>
  <si>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</si>
  <si>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</si>
  <si>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</si>
  <si>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</si>
  <si>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</si>
  <si>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</si>
  <si>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</si>
  <si>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</si>
  <si>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</si>
  <si>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</si>
  <si>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</si>
  <si>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</si>
  <si>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</si>
  <si>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</si>
  <si>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</si>
  <si>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</si>
  <si>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</si>
  <si>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</si>
  <si>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</si>
  <si>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</si>
  <si>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</si>
  <si>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</si>
  <si>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</si>
  <si>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</si>
  <si>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</si>
  <si>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</si>
  <si>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</si>
  <si>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</si>
  <si>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</si>
  <si>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</si>
  <si>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</si>
  <si>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</si>
  <si>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</si>
  <si>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</si>
  <si>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</si>
  <si>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</si>
  <si>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</si>
  <si>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</si>
  <si>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</si>
  <si>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</si>
  <si>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</si>
  <si>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</si>
  <si>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</si>
  <si>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</si>
  <si>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</si>
  <si>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</si>
  <si>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</si>
  <si>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</si>
  <si>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</si>
  <si>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</si>
  <si>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</si>
  <si>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</si>
  <si>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</si>
  <si>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</si>
  <si>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</si>
  <si>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</si>
  <si>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</si>
  <si>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</si>
  <si>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</si>
  <si>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</si>
  <si>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</si>
  <si>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</si>
  <si>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</si>
  <si>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</si>
  <si>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</si>
  <si>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</si>
  <si>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</si>
  <si>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</si>
  <si>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</si>
  <si>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</si>
  <si>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</si>
  <si>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</si>
  <si>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</si>
  <si>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</si>
  <si>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</si>
  <si>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</si>
  <si>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</si>
  <si>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</si>
  <si>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</si>
  <si>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</si>
  <si>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</si>
  <si>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</si>
  <si>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</si>
  <si>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</si>
  <si>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</si>
  <si>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</si>
  <si>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</si>
  <si>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</si>
  <si>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</si>
  <si>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</si>
  <si>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</si>
  <si>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</si>
  <si>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</si>
  <si>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</si>
  <si>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</si>
  <si>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</si>
  <si>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</si>
  <si>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</si>
  <si>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</si>
  <si>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</si>
  <si>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</si>
  <si>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</si>
  <si>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</si>
  <si>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</si>
  <si>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</si>
  <si>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</si>
  <si>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</si>
  <si>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</si>
  <si>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</si>
  <si>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</si>
  <si>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</si>
  <si>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</si>
  <si>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</si>
  <si>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</si>
  <si>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</si>
  <si>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</si>
  <si>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</si>
  <si>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</si>
  <si>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</si>
  <si>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</si>
  <si>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</si>
  <si>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</si>
  <si>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</si>
  <si>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</si>
  <si>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</si>
  <si>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</si>
  <si>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</si>
  <si>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</si>
  <si>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</si>
  <si>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</si>
  <si>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</si>
  <si>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</si>
  <si>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</si>
  <si>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</si>
  <si>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</si>
  <si>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</si>
  <si>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</si>
  <si>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</si>
  <si>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</si>
  <si>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</si>
  <si>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</si>
  <si>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</si>
  <si>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</si>
  <si>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</si>
  <si>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</si>
  <si>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</si>
  <si>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</si>
  <si>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</si>
  <si>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</si>
  <si>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</si>
  <si>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</si>
  <si>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</si>
  <si>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</si>
  <si>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</si>
  <si>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</si>
  <si>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</si>
  <si>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</si>
  <si>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</si>
  <si>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</si>
  <si>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</si>
  <si>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</si>
  <si>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</si>
  <si>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</si>
  <si>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</si>
  <si>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</si>
  <si>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</si>
  <si>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</si>
  <si>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</si>
  <si>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</si>
  <si>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</si>
  <si>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</si>
  <si>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</si>
  <si>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</si>
  <si>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</si>
  <si>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</si>
  <si>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</si>
  <si>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</si>
  <si>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</si>
  <si>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</si>
  <si>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</si>
  <si>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</si>
  <si>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</si>
  <si>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</si>
  <si>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</si>
  <si>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</si>
  <si>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</si>
  <si>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</si>
  <si>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</si>
  <si>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</si>
  <si>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</si>
  <si>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</si>
  <si>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</si>
  <si>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</si>
  <si>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</si>
  <si>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</si>
  <si>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</si>
  <si>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</si>
  <si>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</si>
  <si>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</si>
  <si>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</si>
  <si>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</si>
  <si>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</si>
  <si>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</si>
  <si>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</si>
  <si>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</si>
  <si>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</si>
  <si>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</si>
  <si>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</si>
  <si>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</si>
  <si>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</si>
  <si>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</si>
  <si>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</si>
  <si>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</si>
  <si>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</si>
  <si>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</si>
  <si>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</si>
  <si>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</si>
  <si>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</si>
  <si>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</si>
  <si>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</si>
  <si>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</si>
  <si>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</si>
  <si>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</si>
  <si>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</si>
  <si>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</si>
  <si>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</si>
  <si>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</si>
  <si>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</si>
  <si>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</si>
  <si>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</si>
  <si>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</si>
  <si>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</si>
  <si>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</si>
  <si>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</si>
  <si>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</si>
  <si>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</si>
  <si>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</si>
  <si>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</si>
  <si>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</si>
  <si>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</si>
  <si>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</si>
  <si>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</si>
  <si>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</si>
  <si>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</si>
  <si>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</si>
  <si>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</si>
  <si>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</si>
  <si>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</si>
  <si>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</si>
  <si>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</si>
  <si>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</si>
  <si>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</si>
  <si>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</si>
  <si>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</si>
  <si>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</si>
  <si>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</si>
  <si>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</si>
  <si>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</si>
  <si>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</si>
  <si>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</si>
  <si>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</si>
  <si>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</si>
  <si>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</si>
  <si>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</si>
  <si>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</si>
  <si>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</si>
  <si>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</si>
  <si>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</si>
  <si>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</si>
  <si>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</si>
  <si>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</si>
  <si>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</si>
  <si>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</si>
  <si>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</si>
  <si>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</si>
  <si>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</si>
  <si>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</si>
  <si>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</si>
  <si>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</si>
  <si>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</si>
  <si>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</si>
  <si>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</si>
  <si>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</si>
  <si>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</si>
  <si>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</si>
  <si>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</si>
  <si>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</si>
  <si>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</si>
  <si>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</si>
  <si>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</si>
  <si>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</si>
  <si>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</si>
  <si>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</si>
  <si>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</si>
  <si>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</si>
  <si>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</si>
  <si>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</si>
  <si>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</si>
  <si>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</si>
  <si>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</si>
  <si>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</si>
  <si>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</si>
  <si>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</si>
  <si>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</si>
  <si>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</si>
  <si>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</si>
  <si>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</si>
  <si>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</si>
  <si>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</si>
  <si>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</si>
  <si>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</si>
  <si>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</si>
  <si>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</si>
  <si>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</si>
  <si>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</si>
  <si>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</si>
  <si>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</si>
  <si>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</si>
  <si>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</si>
  <si>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</si>
  <si>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</si>
  <si>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</si>
  <si>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</si>
  <si>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</si>
  <si>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</si>
  <si>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</si>
  <si>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</si>
  <si>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</si>
  <si>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</si>
  <si>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</si>
  <si>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</si>
  <si>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</si>
  <si>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</si>
  <si>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</si>
  <si>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</si>
  <si>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</si>
  <si>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</si>
  <si>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</si>
  <si>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</si>
  <si>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</si>
  <si>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</si>
  <si>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</si>
  <si>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</si>
  <si>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</si>
  <si>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</si>
  <si>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</si>
  <si>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</si>
  <si>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</si>
  <si>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</si>
  <si>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</si>
  <si>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</si>
  <si>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</si>
  <si>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</si>
  <si>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</si>
  <si>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</si>
  <si>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</si>
  <si>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</si>
  <si>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</si>
  <si>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</si>
  <si>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</si>
  <si>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</si>
  <si>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</si>
  <si>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</si>
  <si>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</si>
  <si>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</si>
  <si>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</si>
  <si>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</si>
  <si>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</si>
  <si>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</si>
  <si>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</si>
  <si>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</si>
  <si>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</si>
  <si>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</si>
  <si>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</si>
  <si>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</si>
  <si>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</si>
  <si>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</si>
  <si>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</si>
  <si>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</si>
  <si>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</si>
  <si>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</si>
  <si>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</si>
  <si>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</si>
  <si>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</si>
  <si>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</si>
  <si>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</si>
  <si>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</si>
  <si>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</si>
  <si>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</si>
  <si>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</si>
  <si>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</si>
  <si>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</si>
  <si>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</si>
  <si>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</si>
  <si>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</si>
  <si>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</si>
  <si>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</si>
  <si>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</si>
  <si>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</si>
  <si>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</si>
  <si>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</si>
  <si>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</si>
  <si>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</si>
  <si>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</si>
  <si>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</si>
  <si>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</si>
  <si>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</si>
  <si>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</si>
  <si>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</si>
  <si>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</si>
  <si>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</si>
  <si>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</si>
  <si>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</si>
  <si>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</si>
  <si>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</si>
  <si>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</si>
  <si>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</si>
  <si>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</si>
  <si>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</si>
  <si>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</si>
  <si>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</si>
  <si>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</si>
  <si>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</si>
  <si>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</si>
  <si>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</si>
  <si>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</si>
  <si>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</si>
  <si>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</si>
  <si>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</si>
  <si>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</si>
  <si>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</si>
  <si>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</si>
  <si>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</si>
  <si>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</si>
  <si>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</si>
  <si>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</si>
  <si>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</si>
  <si>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</si>
  <si>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</si>
  <si>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</si>
  <si>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</si>
  <si>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</si>
  <si>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</si>
  <si>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</si>
  <si>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</si>
  <si>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</si>
  <si>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</si>
  <si>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</si>
  <si>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</si>
  <si>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</si>
  <si>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</si>
  <si>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</si>
  <si>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</si>
  <si>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</si>
  <si>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</si>
  <si>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</si>
  <si>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</si>
  <si>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</si>
  <si>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</si>
  <si>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</si>
  <si>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</si>
  <si>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</si>
  <si>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</si>
  <si>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</si>
  <si>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</si>
  <si>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</si>
  <si>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</si>
  <si>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</si>
  <si>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</si>
  <si>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</si>
  <si>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</si>
  <si>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</si>
  <si>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</si>
  <si>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</si>
  <si>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</si>
  <si>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</si>
  <si>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</si>
  <si>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</si>
  <si>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</si>
  <si>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</si>
  <si>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</si>
  <si>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</si>
  <si>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</si>
  <si>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</si>
  <si>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</si>
  <si>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</si>
  <si>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</si>
  <si>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</si>
  <si>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</si>
  <si>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</si>
  <si>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</si>
  <si>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</si>
  <si>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</si>
  <si>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</si>
  <si>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</si>
  <si>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</si>
  <si>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</si>
  <si>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</si>
  <si>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</si>
  <si>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</si>
  <si>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</si>
  <si>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</si>
  <si>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</si>
  <si>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</si>
  <si>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</si>
  <si>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</si>
  <si>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</si>
  <si>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</si>
  <si>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</si>
  <si>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</si>
  <si>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</si>
  <si>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</si>
  <si>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</si>
  <si>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</si>
  <si>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</si>
  <si>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</si>
  <si>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</si>
  <si>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</si>
  <si>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</si>
  <si>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</si>
  <si>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</si>
  <si>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</si>
  <si>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</si>
  <si>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</si>
  <si>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</si>
  <si>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</si>
  <si>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</si>
  <si>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</si>
  <si>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</si>
  <si>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</si>
  <si>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</si>
  <si>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</si>
  <si>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</si>
  <si>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</si>
  <si>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</si>
  <si>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</si>
  <si>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</si>
  <si>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</si>
  <si>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</si>
  <si>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</si>
  <si>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</si>
  <si>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</si>
  <si>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</si>
  <si>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</si>
  <si>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</si>
  <si>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</si>
  <si>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</si>
  <si>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</si>
  <si>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</si>
  <si>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</si>
  <si>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</si>
  <si>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</si>
  <si>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</si>
  <si>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</si>
  <si>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</si>
  <si>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</si>
  <si>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</si>
  <si>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</si>
  <si>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</si>
  <si>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</si>
  <si>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</si>
  <si>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</si>
  <si>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</si>
  <si>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</si>
  <si>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</si>
  <si>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</si>
  <si>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</si>
  <si>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</si>
  <si>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</si>
  <si>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</si>
  <si>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</si>
  <si>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</si>
  <si>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</si>
  <si>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</si>
  <si>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</si>
  <si>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</si>
  <si>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</si>
  <si>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</si>
  <si>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</si>
  <si>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</si>
  <si>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</si>
  <si>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</si>
  <si>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</si>
  <si>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</si>
  <si>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</si>
  <si>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</si>
  <si>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</si>
  <si>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</si>
  <si>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</si>
  <si>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</si>
  <si>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</si>
  <si>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</si>
  <si>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</si>
  <si>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</si>
  <si>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</si>
  <si>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</si>
  <si>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</si>
  <si>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</si>
  <si>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</si>
  <si>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</si>
  <si>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</si>
  <si>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</si>
  <si>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</si>
  <si>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</si>
  <si>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</si>
  <si>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</si>
  <si>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</si>
  <si>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</si>
  <si>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</si>
  <si>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</si>
  <si>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</si>
  <si>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</si>
  <si>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</si>
  <si>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</si>
  <si>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</si>
  <si>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</si>
  <si>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</si>
  <si>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</si>
  <si>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</si>
  <si>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</si>
  <si>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</si>
  <si>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</si>
  <si>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</si>
  <si>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</si>
  <si>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</si>
  <si>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</si>
  <si>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</si>
  <si>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</si>
  <si>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</si>
  <si>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</si>
  <si>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</si>
  <si>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</si>
  <si>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</si>
  <si>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</si>
  <si>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</si>
  <si>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</si>
  <si>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</si>
  <si>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</si>
  <si>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</si>
  <si>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</si>
  <si>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</si>
  <si>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</si>
  <si>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</si>
  <si>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</si>
  <si>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</si>
  <si>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</si>
  <si>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</si>
  <si>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</si>
  <si>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</si>
  <si>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</si>
  <si>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</si>
  <si>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</si>
  <si>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</si>
  <si>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</si>
  <si>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</si>
  <si>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</si>
  <si>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</si>
  <si>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</si>
  <si>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</si>
  <si>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</si>
  <si>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</si>
  <si>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</si>
  <si>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</si>
  <si>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</si>
  <si>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</si>
  <si>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</si>
  <si>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</si>
  <si>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</si>
  <si>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</si>
  <si>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</si>
  <si>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</si>
  <si>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</si>
  <si>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</si>
  <si>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</si>
  <si>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</si>
  <si>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</si>
  <si>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</si>
  <si>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</si>
  <si>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</si>
  <si>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</si>
  <si>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</si>
  <si>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</si>
  <si>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</si>
  <si>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</si>
  <si>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</si>
  <si>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</si>
  <si>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</si>
  <si>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</si>
  <si>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</si>
  <si>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</si>
  <si>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</si>
  <si>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</si>
  <si>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</si>
  <si>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</si>
  <si>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</si>
  <si>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</si>
  <si>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</si>
  <si>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</si>
  <si>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</si>
  <si>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</si>
  <si>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</si>
  <si>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</si>
  <si>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</si>
  <si>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</si>
  <si>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</si>
  <si>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</si>
  <si>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</si>
  <si>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</si>
  <si>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</si>
  <si>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</si>
  <si>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</si>
  <si>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</si>
  <si>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</si>
  <si>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</si>
  <si>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</si>
  <si>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</si>
  <si>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</si>
  <si>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</si>
  <si>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</si>
  <si>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</si>
  <si>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</si>
  <si>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</si>
  <si>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</si>
  <si>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</si>
  <si>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</si>
  <si>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</si>
  <si>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</si>
  <si>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</si>
  <si>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</si>
  <si>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</si>
  <si>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</si>
  <si>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</si>
  <si>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</si>
  <si>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</si>
  <si>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</si>
  <si>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</si>
  <si>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</si>
  <si>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</si>
  <si>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</si>
  <si>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</si>
  <si>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</si>
  <si>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</si>
  <si>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</si>
  <si>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</si>
  <si>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</si>
  <si>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</si>
  <si>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</si>
  <si>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</si>
  <si>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</si>
  <si>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</si>
  <si>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</si>
  <si>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</si>
  <si>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</si>
  <si>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</si>
  <si>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</si>
  <si>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</si>
  <si>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</si>
  <si>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</si>
  <si>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</si>
  <si>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</si>
  <si>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</si>
  <si>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</si>
  <si>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</si>
  <si>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</si>
  <si>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</si>
  <si>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</si>
  <si>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</si>
  <si>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</si>
  <si>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</si>
  <si>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</si>
  <si>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</si>
  <si>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</si>
  <si>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</si>
  <si>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</si>
  <si>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</si>
  <si>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</si>
  <si>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</si>
  <si>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</si>
  <si>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</si>
  <si>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</si>
  <si>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</si>
  <si>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</si>
  <si>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</si>
  <si>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</si>
  <si>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</si>
  <si>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</si>
  <si>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</si>
  <si>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</si>
  <si>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</si>
  <si>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</si>
  <si>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</si>
  <si>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</si>
  <si>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</si>
  <si>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</si>
  <si>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</si>
  <si>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</si>
  <si>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</si>
  <si>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</si>
  <si>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</si>
  <si>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</si>
  <si>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</si>
  <si>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</si>
  <si>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</si>
  <si>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</si>
  <si>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</si>
  <si>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</si>
  <si>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</si>
  <si>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</si>
  <si>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</si>
  <si>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</si>
  <si>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</si>
  <si>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</si>
  <si>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</si>
  <si>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</si>
  <si>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</si>
  <si>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</si>
  <si>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</si>
  <si>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</si>
  <si>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</si>
  <si>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</si>
  <si>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</si>
  <si>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</si>
  <si>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</si>
  <si>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</si>
  <si>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</si>
  <si>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</si>
  <si>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</si>
  <si>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</si>
  <si>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</si>
  <si>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</si>
  <si>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</si>
  <si>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</si>
  <si>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</si>
  <si>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</si>
  <si>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</si>
  <si>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</si>
  <si>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</si>
  <si>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</si>
  <si>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</si>
  <si>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</si>
  <si>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</si>
  <si>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</si>
  <si>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</si>
  <si>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</si>
  <si>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</si>
  <si>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</si>
  <si>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</si>
  <si>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</si>
  <si>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</si>
  <si>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</si>
  <si>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</si>
  <si>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</si>
  <si>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</si>
  <si>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</si>
  <si>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</si>
  <si>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</si>
  <si>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</si>
  <si>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</si>
  <si>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</si>
  <si>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</si>
  <si>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</si>
  <si>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</si>
  <si>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</si>
  <si>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</si>
  <si>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</si>
  <si>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</si>
  <si>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</si>
  <si>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</si>
  <si>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</si>
  <si>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</si>
  <si>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</si>
  <si>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</si>
  <si>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</si>
  <si>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</si>
  <si>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</si>
  <si>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</si>
  <si>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</si>
  <si>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</si>
  <si>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</si>
  <si>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</si>
  <si>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</si>
  <si>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</si>
  <si>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</si>
  <si>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</si>
  <si>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</si>
  <si>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</si>
  <si>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</si>
  <si>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</si>
  <si>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</si>
  <si>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</si>
  <si>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</si>
  <si>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</si>
  <si>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</si>
  <si>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</si>
  <si>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</si>
  <si>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</si>
  <si>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</si>
  <si>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</si>
  <si>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</si>
  <si>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</si>
  <si>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</si>
  <si>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</si>
  <si>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</si>
  <si>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</si>
  <si>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</si>
  <si>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</si>
  <si>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</si>
  <si>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</si>
  <si>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</si>
  <si>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</si>
  <si>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</si>
  <si>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</si>
  <si>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</si>
  <si>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</si>
  <si>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</si>
  <si>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</si>
  <si>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</si>
  <si>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</si>
  <si>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</si>
  <si>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</si>
  <si>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</si>
  <si>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</si>
  <si>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</si>
  <si>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</si>
  <si>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</si>
  <si>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</si>
  <si>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</si>
  <si>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</si>
  <si>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</si>
  <si>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</si>
  <si>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</si>
  <si>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</si>
  <si>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</si>
  <si>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</si>
  <si>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</si>
  <si>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</si>
  <si>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</si>
  <si>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</si>
  <si>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</si>
  <si>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</si>
  <si>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</si>
  <si>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</si>
  <si>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</si>
  <si>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</si>
  <si>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</si>
  <si>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</si>
  <si>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</si>
  <si>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</si>
  <si>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</si>
  <si>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</si>
  <si>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</si>
  <si>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</si>
  <si>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</si>
  <si>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</si>
  <si>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</si>
  <si>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</si>
  <si>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</si>
  <si>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</si>
  <si>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</si>
  <si>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</si>
  <si>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</si>
  <si>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</si>
  <si>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</si>
  <si>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</si>
  <si>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</si>
  <si>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</si>
  <si>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</si>
  <si>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</si>
  <si>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</si>
  <si>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</si>
  <si>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</si>
  <si>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</si>
  <si>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</si>
  <si>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</si>
  <si>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</si>
  <si>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</si>
  <si>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</si>
  <si>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</si>
  <si>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</si>
  <si>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</si>
  <si>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</si>
  <si>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</si>
  <si>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</si>
  <si>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</si>
  <si>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</si>
  <si>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</si>
  <si>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</si>
  <si>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</si>
  <si>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</si>
  <si>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</si>
  <si>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</si>
  <si>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</si>
  <si>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</si>
  <si>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</si>
  <si>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</si>
  <si>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</si>
  <si>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</si>
  <si>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</si>
  <si>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</si>
  <si>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</si>
  <si>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</si>
  <si>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</si>
  <si>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</si>
  <si>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</si>
  <si>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</si>
  <si>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</si>
  <si>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</si>
  <si>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</si>
  <si>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</si>
  <si>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</si>
  <si>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</si>
  <si>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</si>
  <si>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</si>
  <si>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</si>
  <si>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</si>
  <si>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</si>
  <si>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</si>
  <si>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</si>
  <si>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</si>
  <si>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</si>
  <si>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</si>
  <si>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</si>
  <si>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</si>
  <si>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</si>
  <si>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</si>
  <si>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</si>
  <si>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</si>
  <si>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</si>
  <si>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</si>
  <si>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</si>
  <si>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</si>
  <si>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</si>
  <si>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</si>
  <si>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</si>
  <si>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</si>
  <si>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</si>
  <si>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</si>
  <si>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</si>
  <si>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</si>
  <si>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</si>
  <si>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</si>
  <si>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</si>
  <si>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</si>
  <si>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</si>
  <si>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</si>
  <si>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</si>
  <si>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</si>
  <si>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</si>
  <si>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</si>
  <si>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</si>
  <si>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</si>
  <si>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</si>
  <si>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</si>
  <si>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</si>
  <si>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</si>
  <si>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</si>
  <si>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</si>
  <si>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</si>
  <si>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</si>
  <si>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</si>
  <si>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</si>
  <si>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</si>
  <si>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</si>
  <si>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</si>
  <si>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</si>
  <si>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</si>
  <si>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</si>
  <si>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</si>
  <si>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</si>
  <si>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</si>
  <si>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</si>
  <si>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</si>
  <si>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</si>
  <si>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</si>
  <si>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</si>
  <si>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</si>
  <si>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</si>
  <si>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</si>
  <si>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</si>
  <si>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</si>
  <si>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</si>
  <si>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</si>
  <si>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</si>
  <si>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</si>
  <si>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</si>
  <si>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</si>
  <si>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</si>
  <si>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</si>
  <si>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</si>
  <si>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</si>
  <si>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</si>
  <si>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</si>
  <si>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</si>
  <si>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</si>
  <si>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</si>
  <si>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</si>
  <si>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</si>
  <si>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</si>
  <si>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</si>
  <si>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</si>
  <si>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</si>
  <si>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</si>
  <si>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</si>
  <si>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</si>
  <si>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</si>
  <si>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</si>
  <si>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</si>
  <si>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</si>
  <si>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</si>
  <si>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</si>
  <si>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</si>
  <si>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</si>
  <si>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</si>
  <si>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</si>
  <si>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</si>
  <si>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</si>
  <si>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</si>
  <si>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</si>
  <si>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</si>
  <si>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</si>
  <si>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</si>
  <si>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</si>
  <si>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</si>
  <si>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</si>
  <si>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</si>
  <si>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</si>
  <si>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</si>
  <si>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</si>
  <si>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</si>
  <si>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</si>
  <si>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</si>
  <si>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</si>
  <si>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</si>
  <si>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</si>
  <si>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</si>
  <si>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</si>
  <si>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</si>
  <si>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</si>
  <si>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</si>
  <si>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</si>
  <si>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</si>
  <si>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</si>
  <si>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</si>
  <si>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</si>
  <si>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</si>
  <si>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</si>
  <si>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</si>
  <si>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</si>
  <si>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</si>
  <si>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</si>
  <si>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</si>
  <si>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</si>
  <si>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</si>
  <si>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</si>
  <si>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</si>
  <si>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</si>
  <si>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</si>
  <si>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</si>
  <si>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</si>
  <si>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</si>
  <si>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</si>
  <si>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</si>
  <si>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</si>
  <si>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</si>
  <si>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</si>
  <si>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</si>
  <si>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</si>
  <si>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</si>
  <si>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</si>
  <si>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</si>
  <si>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</si>
  <si>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</si>
  <si>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</si>
  <si>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</si>
  <si>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</si>
  <si>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</si>
  <si>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</si>
  <si>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</si>
  <si>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</si>
  <si>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</si>
  <si>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</si>
  <si>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</si>
  <si>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</si>
  <si>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</si>
  <si>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</si>
  <si>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</si>
  <si>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</si>
  <si>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</si>
  <si>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</si>
  <si>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</si>
  <si>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</si>
  <si>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</si>
  <si>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</si>
  <si>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</si>
  <si>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</si>
  <si>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</si>
  <si>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</si>
  <si>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</si>
  <si>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</si>
  <si>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</si>
  <si>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</si>
  <si>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</si>
  <si>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</si>
  <si>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</si>
  <si>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</si>
  <si>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</si>
  <si>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</si>
  <si>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</si>
  <si>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</si>
  <si>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</si>
  <si>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</si>
  <si>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</si>
  <si>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</si>
  <si>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</si>
  <si>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</si>
  <si>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</si>
  <si>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</si>
  <si>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</si>
  <si>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</si>
  <si>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</si>
  <si>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</si>
  <si>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</si>
  <si>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</si>
  <si>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</si>
  <si>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</si>
  <si>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</si>
  <si>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</si>
  <si>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</si>
  <si>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</si>
  <si>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</si>
  <si>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</si>
  <si>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</si>
  <si>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</si>
  <si>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</si>
  <si>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</si>
  <si>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</si>
  <si>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</si>
  <si>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</si>
  <si>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</si>
  <si>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</si>
  <si>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</si>
  <si>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</si>
  <si>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</si>
  <si>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</si>
  <si>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</si>
  <si>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</si>
  <si>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</si>
  <si>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</si>
  <si>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</si>
  <si>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</si>
  <si>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</si>
  <si>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</si>
  <si>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</si>
  <si>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</si>
  <si>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</si>
  <si>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</si>
  <si>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</si>
  <si>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</si>
  <si>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</si>
  <si>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</si>
  <si>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</si>
  <si>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</si>
  <si>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</si>
  <si>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</si>
  <si>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</si>
  <si>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</si>
  <si>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</si>
  <si>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</si>
  <si>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</si>
  <si>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</si>
  <si>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</si>
  <si>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</si>
  <si>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</si>
  <si>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</si>
  <si>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</si>
  <si>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</si>
  <si>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</si>
  <si>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</si>
  <si>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</si>
  <si>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</si>
  <si>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</si>
  <si>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</si>
  <si>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</si>
  <si>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</si>
  <si>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</si>
  <si>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</si>
  <si>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</si>
  <si>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</si>
  <si>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</si>
  <si>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</si>
  <si>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</si>
  <si>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</si>
  <si>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</si>
  <si>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</si>
  <si>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</si>
  <si>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</si>
  <si>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</si>
  <si>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</si>
  <si>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</si>
  <si>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</si>
  <si>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</si>
  <si>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</si>
  <si>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</si>
  <si>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</si>
  <si>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</si>
  <si>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</si>
  <si>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</si>
  <si>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</si>
  <si>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</si>
  <si>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</si>
  <si>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</si>
  <si>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</si>
  <si>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</si>
  <si>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</si>
  <si>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</si>
  <si>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</si>
  <si>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</si>
  <si>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</si>
  <si>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</si>
  <si>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</si>
  <si>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</si>
  <si>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</si>
  <si>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</si>
  <si>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</si>
  <si>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</si>
  <si>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</si>
  <si>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</si>
  <si>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</si>
  <si>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</si>
  <si>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</si>
  <si>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</si>
  <si>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</si>
  <si>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</si>
  <si>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</si>
  <si>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</si>
  <si>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</si>
  <si>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</si>
  <si>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</si>
  <si>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</si>
  <si>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</si>
  <si>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</si>
  <si>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</si>
  <si>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</si>
  <si>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</si>
  <si>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</si>
  <si>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</si>
  <si>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</si>
  <si>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</si>
  <si>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</si>
  <si>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</si>
  <si>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</si>
  <si>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</si>
  <si>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</si>
  <si>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</si>
  <si>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</si>
  <si>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</si>
  <si>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</si>
  <si>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</si>
  <si>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</si>
  <si>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</si>
  <si>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</si>
  <si>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</si>
  <si>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</si>
  <si>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</si>
  <si>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</si>
  <si>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</si>
  <si>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</si>
  <si>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</si>
  <si>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</si>
  <si>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</si>
  <si>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</si>
  <si>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</si>
  <si>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</si>
  <si>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</si>
  <si>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</si>
  <si>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</si>
  <si>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</si>
  <si>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</si>
  <si>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</si>
  <si>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</si>
  <si>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</si>
  <si>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</si>
  <si>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</si>
  <si>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</si>
  <si>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</si>
  <si>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</si>
  <si>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</si>
  <si>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</si>
  <si>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</si>
  <si>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</si>
  <si>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</si>
  <si>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</si>
  <si>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</si>
  <si>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</si>
  <si>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</si>
  <si>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</si>
  <si>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</si>
  <si>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</si>
  <si>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</si>
  <si>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</si>
  <si>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</si>
  <si>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</si>
  <si>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</si>
  <si>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</si>
  <si>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</si>
  <si>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</si>
  <si>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</si>
  <si>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</si>
  <si>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</si>
  <si>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</si>
  <si>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</si>
  <si>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</si>
  <si>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</si>
  <si>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</si>
  <si>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</si>
  <si>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</si>
  <si>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</si>
  <si>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</si>
  <si>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</si>
  <si>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</si>
  <si>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</si>
  <si>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</si>
  <si>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</si>
  <si>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</si>
  <si>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</si>
  <si>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</si>
  <si>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</si>
  <si>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</si>
  <si>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</si>
  <si>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</si>
  <si>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</si>
  <si>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</si>
  <si>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</si>
  <si>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</si>
  <si>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</si>
  <si>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</si>
  <si>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</si>
  <si>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</si>
  <si>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</si>
  <si>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</si>
  <si>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</si>
  <si>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</si>
  <si>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</si>
  <si>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</si>
  <si>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</si>
  <si>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</si>
  <si>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</si>
  <si>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</si>
  <si>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</si>
  <si>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</si>
  <si>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</si>
  <si>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</si>
  <si>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</si>
  <si>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</si>
  <si>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</si>
  <si>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</si>
  <si>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</si>
  <si>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</si>
  <si>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</si>
  <si>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</si>
  <si>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</si>
  <si>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</si>
  <si>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</si>
  <si>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</si>
  <si>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</si>
  <si>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</si>
  <si>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</si>
  <si>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</si>
  <si>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</si>
  <si>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</si>
  <si>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</si>
  <si>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</si>
  <si>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</si>
  <si>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</si>
  <si>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</si>
  <si>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</si>
  <si>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</si>
  <si>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</si>
  <si>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</si>
  <si>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</si>
  <si>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</si>
  <si>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</si>
  <si>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</si>
  <si>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</si>
  <si>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</si>
  <si>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</si>
  <si>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</si>
  <si>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</si>
  <si>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</si>
  <si>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</si>
  <si>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</si>
  <si>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</si>
  <si>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</si>
  <si>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</si>
  <si>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</si>
  <si>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</si>
  <si>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</si>
  <si>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</si>
  <si>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</si>
  <si>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</si>
  <si>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</si>
  <si>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</si>
  <si>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</si>
  <si>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</si>
  <si>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</si>
  <si>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</si>
  <si>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</si>
  <si>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</si>
  <si>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</si>
  <si>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</si>
  <si>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</si>
  <si>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</si>
  <si>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</si>
  <si>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</si>
  <si>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</si>
  <si>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</si>
  <si>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</si>
  <si>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</si>
  <si>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</si>
  <si>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</si>
  <si>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</si>
  <si>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</si>
  <si>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</si>
  <si>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</si>
  <si>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</si>
  <si>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</si>
  <si>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</si>
  <si>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</si>
  <si>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</si>
  <si>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</si>
  <si>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</si>
  <si>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</si>
  <si>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</si>
  <si>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</si>
  <si>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</si>
  <si>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</si>
  <si>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</si>
  <si>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</si>
  <si>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</si>
  <si>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</si>
  <si>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</si>
  <si>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</si>
  <si>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</si>
  <si>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</si>
  <si>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</si>
  <si>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</si>
  <si>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</si>
  <si>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</si>
  <si>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</si>
  <si>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</si>
  <si>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</si>
  <si>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</si>
  <si>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</si>
  <si>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</si>
  <si>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</si>
  <si>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</si>
  <si>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</si>
  <si>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</si>
  <si>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</si>
  <si>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</si>
  <si>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</si>
  <si>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</si>
  <si>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</si>
  <si>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</si>
  <si>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</si>
  <si>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</si>
  <si>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</si>
  <si>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</si>
  <si>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</si>
  <si>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</si>
  <si>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</si>
  <si>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</si>
  <si>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</si>
  <si>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</si>
  <si>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</si>
  <si>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</si>
  <si>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</si>
  <si>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</si>
  <si>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</si>
  <si>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</si>
  <si>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</si>
  <si>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</si>
  <si>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</si>
  <si>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</si>
  <si>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</si>
  <si>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</si>
  <si>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</si>
  <si>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</si>
  <si>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</si>
  <si>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</si>
  <si>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</si>
  <si>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</si>
  <si>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</si>
  <si>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</si>
  <si>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</si>
  <si>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</si>
  <si>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</si>
  <si>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</si>
  <si>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</si>
  <si>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</si>
  <si>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</si>
  <si>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</si>
  <si>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</si>
  <si>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</si>
  <si>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</si>
  <si>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</si>
  <si>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</si>
  <si>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</si>
  <si>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</si>
  <si>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</si>
  <si>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</si>
  <si>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</si>
  <si>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</si>
  <si>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</si>
  <si>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</si>
  <si>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</si>
  <si>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</si>
  <si>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</si>
  <si>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</si>
  <si>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</si>
  <si>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</si>
  <si>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</si>
  <si>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</si>
  <si>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</si>
  <si>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</si>
  <si>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</si>
  <si>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</si>
  <si>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</si>
  <si>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</si>
  <si>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</si>
  <si>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</si>
  <si>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</si>
  <si>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</si>
  <si>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</si>
  <si>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</si>
  <si>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</si>
  <si>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</si>
  <si>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</si>
  <si>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</si>
  <si>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</si>
  <si>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</si>
  <si>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</si>
  <si>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</si>
  <si>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</si>
  <si>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</si>
  <si>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</si>
  <si>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</si>
  <si>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</si>
  <si>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</si>
  <si>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</si>
  <si>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</si>
  <si>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</si>
  <si>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</si>
  <si>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</si>
  <si>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</si>
  <si>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</si>
  <si>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</si>
  <si>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</si>
  <si>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</si>
  <si>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</si>
  <si>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</si>
  <si>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</si>
  <si>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</si>
  <si>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</si>
  <si>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</si>
  <si>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</si>
  <si>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</si>
  <si>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</si>
  <si>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</si>
  <si>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</si>
  <si>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</si>
  <si>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</si>
  <si>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</si>
  <si>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</si>
  <si>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</si>
  <si>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</si>
  <si>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</si>
  <si>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</si>
  <si>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</si>
  <si>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</si>
  <si>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</si>
  <si>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</si>
  <si>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</si>
  <si>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</si>
  <si>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</si>
  <si>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</si>
  <si>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</si>
  <si>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</si>
  <si>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</si>
  <si>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</si>
  <si>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</si>
  <si>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</si>
  <si>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</si>
  <si>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</si>
  <si>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</si>
  <si>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</si>
  <si>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</si>
  <si>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</si>
  <si>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</si>
  <si>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</si>
  <si>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</si>
  <si>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</si>
  <si>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</si>
  <si>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</si>
  <si>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</si>
  <si>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</si>
  <si>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</si>
  <si>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</si>
  <si>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</si>
  <si>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</si>
  <si>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</si>
  <si>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</si>
  <si>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</si>
  <si>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</si>
  <si>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</si>
  <si>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</si>
  <si>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</si>
  <si>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</si>
  <si>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</si>
  <si>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</si>
  <si>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</si>
  <si>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</si>
  <si>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</si>
  <si>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</si>
  <si>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</si>
  <si>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</si>
  <si>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</si>
  <si>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</si>
  <si>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</si>
  <si>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</si>
  <si>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</si>
  <si>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</si>
  <si>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</si>
  <si>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</si>
  <si>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</si>
  <si>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</si>
  <si>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</si>
  <si>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</si>
  <si>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</si>
  <si>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</si>
  <si>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</si>
  <si>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</si>
  <si>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</si>
  <si>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</si>
  <si>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</si>
  <si>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</si>
  <si>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</si>
  <si>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</si>
  <si>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</si>
  <si>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</si>
  <si>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</si>
  <si>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</si>
  <si>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</si>
  <si>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</si>
  <si>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</si>
  <si>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</si>
  <si>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</si>
  <si>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</si>
  <si>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</si>
  <si>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</si>
  <si>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</si>
  <si>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</si>
  <si>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</si>
  <si>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</si>
  <si>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</si>
  <si>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</si>
  <si>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</si>
  <si>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</si>
  <si>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</si>
  <si>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</si>
  <si>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</si>
  <si>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</si>
  <si>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</si>
  <si>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</si>
  <si>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</si>
  <si>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</si>
  <si>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</si>
  <si>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</si>
  <si>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</si>
  <si>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</si>
  <si>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</si>
  <si>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</si>
  <si>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</si>
  <si>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</si>
  <si>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</si>
  <si>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</si>
  <si>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</si>
  <si>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</si>
  <si>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</si>
  <si>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</si>
  <si>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</si>
  <si>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</si>
  <si>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</si>
  <si>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</si>
  <si>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</si>
  <si>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</si>
  <si>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</si>
  <si>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</si>
  <si>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</si>
  <si>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</si>
  <si>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</si>
  <si>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</si>
  <si>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</si>
  <si>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</si>
  <si>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</si>
  <si>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</si>
  <si>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</si>
  <si>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</si>
  <si>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</si>
  <si>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</si>
  <si>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</si>
  <si>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</si>
  <si>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</si>
  <si>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</si>
  <si>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</si>
  <si>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</si>
  <si>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</si>
  <si>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</si>
  <si>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</si>
  <si>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</si>
  <si>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</si>
  <si>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</si>
  <si>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</si>
  <si>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</si>
  <si>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</si>
  <si>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</si>
  <si>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</si>
  <si>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</si>
  <si>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</si>
  <si>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</si>
  <si>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</si>
  <si>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</si>
  <si>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</si>
  <si>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</si>
  <si>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</si>
  <si>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</si>
  <si>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</si>
  <si>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</si>
  <si>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</si>
  <si>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</si>
  <si>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</si>
  <si>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</si>
  <si>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</si>
  <si>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</si>
  <si>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</si>
  <si>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</si>
  <si>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</si>
  <si>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</si>
  <si>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</si>
  <si>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</si>
  <si>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</si>
  <si>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</si>
  <si>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</si>
  <si>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</si>
  <si>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</si>
  <si>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</si>
  <si>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</si>
  <si>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</si>
  <si>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</si>
  <si>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</si>
  <si>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</si>
  <si>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</si>
  <si>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</si>
  <si>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</si>
  <si>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</si>
  <si>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</si>
  <si>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</si>
  <si>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</si>
  <si>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</si>
  <si>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</si>
  <si>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</si>
  <si>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</si>
  <si>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</si>
  <si>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</si>
  <si>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</si>
  <si>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</si>
  <si>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</si>
  <si>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</si>
  <si>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</si>
  <si>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</si>
  <si>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</si>
  <si>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</si>
  <si>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</si>
  <si>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</si>
  <si>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</si>
  <si>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</si>
  <si>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</si>
  <si>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</si>
  <si>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</si>
  <si>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</si>
  <si>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</si>
  <si>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</si>
  <si>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</si>
  <si>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</si>
  <si>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</si>
  <si>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</si>
  <si>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</si>
  <si>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</si>
  <si>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</si>
  <si>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</si>
  <si>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</si>
  <si>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</si>
  <si>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</si>
  <si>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</si>
  <si>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</si>
  <si>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</si>
  <si>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</si>
  <si>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</si>
  <si>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</si>
  <si>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</si>
  <si>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</si>
  <si>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</si>
  <si>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</si>
  <si>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</si>
  <si>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</si>
  <si>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</si>
  <si>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</si>
  <si>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</si>
  <si>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</si>
  <si>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</si>
  <si>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</si>
  <si>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</si>
  <si>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</si>
  <si>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</si>
  <si>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</si>
  <si>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</si>
  <si>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</si>
  <si>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</si>
  <si>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</si>
  <si>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</si>
  <si>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</si>
  <si>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</si>
  <si>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</si>
  <si>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</si>
  <si>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</si>
  <si>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</si>
  <si>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</si>
  <si>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</si>
  <si>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</si>
  <si>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</si>
  <si>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</si>
  <si>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</si>
  <si>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</si>
  <si>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</si>
  <si>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</si>
  <si>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</si>
  <si>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</si>
  <si>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</si>
  <si>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</si>
  <si>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</si>
  <si>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</si>
  <si>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</si>
  <si>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</si>
  <si>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</si>
  <si>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</si>
  <si>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</si>
  <si>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</si>
  <si>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</si>
  <si>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</si>
  <si>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</si>
  <si>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</si>
  <si>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</si>
  <si>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</si>
  <si>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</si>
  <si>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</si>
  <si>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</si>
  <si>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</si>
  <si>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</si>
  <si>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</si>
  <si>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</si>
  <si>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</si>
  <si>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</si>
  <si>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</si>
  <si>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</si>
  <si>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</si>
  <si>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</si>
  <si>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</si>
  <si>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</si>
  <si>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</si>
  <si>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</si>
  <si>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</si>
  <si>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</si>
  <si>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</si>
  <si>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</si>
  <si>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</si>
  <si>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</si>
  <si>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</si>
  <si>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</si>
  <si>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</si>
  <si>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</si>
  <si>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</si>
  <si>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</si>
  <si>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</si>
  <si>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</si>
  <si>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</si>
  <si>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</si>
  <si>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</si>
  <si>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</si>
  <si>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</si>
  <si>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</si>
  <si>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</si>
  <si>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</si>
  <si>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</si>
  <si>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</si>
  <si>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</si>
  <si>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</si>
  <si>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</si>
  <si>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</si>
  <si>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</si>
  <si>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</si>
  <si>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</si>
  <si>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</si>
  <si>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</si>
  <si>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</si>
  <si>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</si>
  <si>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</si>
  <si>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</si>
  <si>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</si>
  <si>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</si>
  <si>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</si>
  <si>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</si>
  <si>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</si>
  <si>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</si>
  <si>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</si>
  <si>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</si>
  <si>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</si>
  <si>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</si>
  <si>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</si>
  <si>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</si>
  <si>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</si>
  <si>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</si>
  <si>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</si>
  <si>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</si>
  <si>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</si>
  <si>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</si>
  <si>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</si>
  <si>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</si>
  <si>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</si>
  <si>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</si>
  <si>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</si>
  <si>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</si>
  <si>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</si>
  <si>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</si>
  <si>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</si>
  <si>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</si>
  <si>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</si>
  <si>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</si>
  <si>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</si>
  <si>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</si>
  <si>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</si>
  <si>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</si>
  <si>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</si>
  <si>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</si>
  <si>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</si>
  <si>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</si>
  <si>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</si>
  <si>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</si>
  <si>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</si>
  <si>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</si>
  <si>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</si>
  <si>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</si>
  <si>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</si>
  <si>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</si>
  <si>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</si>
  <si>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</si>
  <si>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</si>
  <si>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</si>
  <si>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</si>
  <si>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</si>
  <si>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</si>
  <si>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</si>
  <si>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</si>
  <si>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</si>
  <si>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</si>
  <si>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</si>
  <si>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</si>
  <si>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</si>
  <si>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</si>
  <si>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</si>
  <si>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</si>
  <si>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</si>
  <si>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</si>
  <si>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</si>
  <si>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</si>
  <si>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</si>
  <si>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</si>
  <si>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</si>
  <si>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</si>
  <si>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</si>
  <si>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</si>
  <si>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</si>
  <si>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</si>
  <si>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</si>
  <si>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</si>
  <si>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</si>
  <si>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</si>
  <si>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</si>
  <si>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</si>
  <si>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</si>
  <si>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</si>
  <si>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</si>
  <si>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</si>
  <si>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</si>
  <si>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</si>
  <si>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</si>
  <si>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</si>
  <si>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</si>
  <si>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</si>
  <si>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</si>
  <si>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</si>
  <si>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</si>
  <si>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</si>
  <si>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</si>
  <si>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</si>
  <si>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</si>
  <si>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</si>
  <si>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</si>
  <si>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</si>
  <si>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</si>
  <si>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</si>
  <si>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</si>
  <si>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</si>
  <si>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</si>
  <si>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</si>
  <si>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</si>
  <si>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</si>
  <si>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</si>
  <si>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</si>
  <si>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</si>
  <si>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</si>
  <si>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</si>
  <si>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</si>
  <si>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</si>
  <si>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</si>
  <si>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</si>
  <si>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</si>
  <si>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</si>
  <si>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</si>
  <si>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</si>
  <si>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</si>
  <si>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</si>
  <si>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</si>
  <si>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</si>
  <si>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</si>
  <si>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</si>
  <si>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</si>
  <si>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</si>
  <si>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</si>
  <si>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</si>
  <si>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</si>
  <si>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</si>
  <si>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</si>
  <si>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</si>
  <si>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</si>
  <si>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</si>
  <si>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</si>
  <si>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</si>
  <si>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</si>
  <si>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</si>
  <si>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</si>
  <si>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</si>
  <si>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</si>
  <si>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</si>
  <si>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</si>
  <si>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</si>
  <si>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</si>
  <si>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</si>
  <si>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</si>
  <si>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</si>
  <si>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</si>
  <si>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</si>
  <si>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</si>
  <si>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</si>
  <si>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</si>
  <si>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</si>
  <si>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</si>
  <si>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</si>
  <si>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</si>
  <si>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</si>
  <si>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</si>
  <si>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</si>
  <si>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</si>
  <si>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</si>
  <si>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</si>
  <si>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</si>
  <si>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</si>
  <si>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</si>
  <si>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</si>
  <si>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</si>
  <si>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</si>
  <si>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</si>
  <si>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</si>
  <si>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</si>
  <si>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</si>
  <si>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</si>
  <si>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</si>
  <si>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</si>
  <si>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</si>
  <si>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</si>
  <si>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</si>
  <si>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</si>
  <si>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</si>
  <si>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</si>
  <si>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</si>
  <si>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</si>
  <si>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</si>
  <si>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</si>
  <si>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</si>
  <si>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</si>
  <si>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</si>
  <si>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</si>
  <si>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</si>
  <si>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</si>
  <si>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</si>
  <si>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</si>
  <si>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</si>
  <si>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</si>
  <si>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</si>
  <si>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</si>
  <si>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</si>
  <si>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</si>
  <si>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</si>
  <si>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</si>
  <si>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</si>
  <si>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</si>
  <si>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</si>
  <si>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</si>
  <si>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</si>
  <si>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</si>
  <si>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</si>
  <si>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</si>
  <si>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</si>
  <si>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</si>
  <si>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</si>
  <si>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</si>
  <si>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</si>
  <si>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</si>
  <si>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</si>
  <si>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</si>
  <si>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</si>
  <si>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</si>
  <si>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</si>
  <si>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</si>
  <si>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</si>
  <si>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</si>
  <si>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</si>
  <si>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</si>
  <si>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</si>
  <si>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</si>
  <si>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</si>
  <si>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</si>
  <si>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</si>
  <si>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</si>
  <si>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</si>
  <si>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</si>
  <si>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</si>
  <si>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</si>
  <si>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</si>
  <si>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</si>
  <si>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</si>
  <si>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</si>
  <si>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</si>
  <si>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</si>
  <si>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</si>
  <si>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</si>
  <si>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</si>
  <si>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</si>
  <si>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</si>
  <si>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</si>
  <si>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</si>
  <si>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</si>
  <si>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</si>
  <si>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</si>
  <si>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</si>
  <si>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</si>
  <si>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</si>
  <si>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</si>
  <si>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</si>
  <si>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</si>
  <si>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</si>
  <si>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</si>
  <si>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</si>
  <si>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</si>
  <si>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</si>
  <si>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</si>
  <si>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</si>
  <si>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</si>
  <si>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</si>
  <si>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</si>
  <si>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</si>
  <si>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</si>
  <si>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</si>
  <si>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</si>
  <si>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</si>
  <si>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</si>
  <si>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</si>
  <si>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</si>
  <si>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</si>
  <si>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</si>
  <si>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</si>
  <si>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</si>
  <si>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</si>
  <si>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</si>
  <si>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</si>
  <si>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</si>
  <si>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</si>
  <si>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</si>
  <si>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</si>
  <si>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</si>
  <si>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</si>
  <si>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</si>
  <si>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</si>
  <si>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</si>
  <si>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</si>
  <si>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</si>
  <si>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</si>
  <si>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</si>
  <si>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</si>
  <si>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</si>
  <si>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</si>
  <si>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</si>
  <si>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</si>
  <si>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</si>
  <si>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</si>
  <si>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</si>
  <si>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</si>
  <si>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</si>
  <si>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</si>
  <si>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</si>
  <si>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</si>
  <si>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</si>
  <si>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</si>
  <si>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</si>
  <si>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</si>
  <si>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</si>
  <si>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</si>
  <si>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</si>
  <si>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</si>
  <si>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</si>
  <si>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</si>
  <si>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</si>
  <si>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</si>
  <si>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</si>
  <si>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</si>
  <si>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</si>
  <si>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</si>
  <si>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</si>
  <si>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</si>
  <si>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</si>
  <si>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</si>
  <si>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</si>
  <si>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</si>
  <si>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</si>
  <si>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</si>
  <si>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</si>
  <si>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</si>
  <si>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</si>
  <si>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</si>
  <si>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</si>
  <si>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</si>
  <si>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</si>
  <si>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</si>
  <si>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</si>
  <si>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</si>
  <si>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</si>
  <si>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</si>
  <si>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</si>
  <si>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</si>
  <si>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</si>
  <si>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</si>
  <si>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</si>
  <si>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</si>
  <si>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</si>
  <si>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</si>
  <si>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</si>
  <si>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</si>
  <si>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</si>
  <si>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</si>
  <si>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</si>
  <si>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</si>
  <si>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</si>
  <si>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</si>
  <si>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</si>
  <si>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</si>
  <si>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</si>
  <si>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</si>
  <si>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</si>
  <si>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</si>
  <si>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</si>
  <si>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</si>
  <si>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</si>
  <si>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</si>
  <si>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</si>
  <si>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</si>
  <si>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</si>
  <si>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</si>
  <si>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</si>
  <si>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</si>
  <si>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</si>
  <si>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</si>
  <si>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</si>
  <si>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</si>
  <si>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</si>
  <si>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</si>
  <si>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</si>
  <si>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</si>
  <si>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</si>
  <si>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</si>
  <si>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</si>
  <si>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</si>
  <si>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</si>
  <si>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</si>
  <si>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</si>
  <si>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</si>
  <si>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</si>
  <si>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</si>
  <si>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</si>
  <si>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</si>
  <si>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</si>
  <si>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</si>
  <si>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</si>
  <si>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</si>
  <si>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</si>
  <si>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</si>
  <si>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</si>
  <si>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</si>
  <si>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</si>
  <si>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</si>
  <si>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</si>
  <si>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</si>
  <si>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</si>
  <si>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</si>
  <si>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</si>
  <si>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</si>
  <si>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</si>
  <si>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</si>
  <si>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</si>
  <si>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</si>
  <si>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</si>
  <si>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</si>
  <si>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</si>
  <si>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</si>
  <si>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</si>
  <si>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</si>
  <si>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</si>
  <si>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</si>
  <si>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</si>
  <si>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</si>
  <si>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</si>
  <si>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</si>
  <si>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</si>
  <si>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</si>
  <si>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</si>
  <si>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</si>
  <si>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</si>
  <si>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</si>
  <si>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</si>
  <si>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</si>
  <si>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</si>
  <si>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</si>
  <si>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</si>
  <si>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</si>
  <si>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</si>
  <si>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</si>
  <si>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</si>
  <si>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</si>
  <si>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</si>
  <si>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</si>
  <si>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</si>
  <si>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</si>
  <si>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</si>
  <si>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</si>
  <si>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</si>
  <si>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</si>
  <si>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</si>
  <si>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</si>
  <si>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</si>
  <si>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</si>
  <si>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</si>
  <si>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</si>
  <si>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</si>
  <si>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</si>
  <si>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</si>
  <si>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</si>
  <si>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</si>
  <si>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</si>
  <si>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</si>
  <si>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</si>
  <si>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</si>
  <si>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</si>
  <si>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</si>
  <si>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</si>
  <si>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</si>
  <si>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</si>
  <si>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</si>
  <si>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</si>
  <si>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</si>
  <si>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</si>
  <si>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</si>
  <si>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</si>
  <si>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</si>
  <si>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</si>
  <si>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</si>
  <si>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</si>
  <si>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</si>
  <si>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</si>
  <si>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</si>
  <si>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</si>
  <si>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</si>
  <si>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</si>
  <si>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</si>
  <si>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</si>
  <si>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</si>
  <si>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</si>
  <si>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</si>
  <si>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</si>
  <si>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</si>
  <si>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</si>
  <si>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</si>
  <si>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</si>
  <si>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</si>
  <si>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</si>
  <si>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</si>
  <si>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</si>
  <si>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</si>
  <si>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</si>
  <si>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</si>
  <si>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</si>
  <si>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</si>
  <si>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</si>
  <si>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</si>
  <si>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</si>
  <si>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</si>
  <si>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</si>
  <si>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</si>
  <si>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</si>
  <si>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</si>
  <si>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</si>
  <si>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</si>
  <si>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</si>
  <si>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</si>
  <si>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</si>
  <si>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</si>
  <si>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</si>
  <si>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</si>
  <si>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</si>
  <si>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</si>
  <si>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</si>
  <si>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</si>
  <si>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</si>
  <si>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</si>
  <si>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</si>
  <si>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</si>
  <si>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</si>
  <si>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</si>
  <si>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</si>
  <si>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</si>
  <si>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</si>
  <si>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</si>
  <si>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</si>
  <si>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</si>
  <si>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</si>
  <si>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</si>
  <si>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</si>
  <si>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</si>
  <si>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</si>
  <si>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</si>
  <si>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</si>
  <si>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</si>
  <si>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</si>
  <si>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</si>
  <si>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</si>
  <si>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</si>
  <si>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</si>
  <si>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</si>
  <si>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</si>
  <si>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</si>
  <si>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</si>
  <si>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</si>
  <si>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</si>
  <si>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</si>
  <si>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</si>
  <si>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</si>
  <si>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</si>
  <si>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</si>
  <si>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</si>
  <si>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</si>
  <si>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</si>
  <si>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</si>
  <si>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</si>
  <si>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</si>
  <si>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</si>
  <si>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</si>
  <si>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</si>
  <si>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</si>
  <si>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</si>
  <si>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</si>
  <si>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</si>
  <si>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</si>
  <si>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</si>
  <si>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</si>
  <si>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</si>
  <si>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</si>
  <si>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</si>
  <si>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</si>
  <si>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</si>
  <si>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</si>
  <si>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</si>
  <si>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</si>
  <si>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</si>
  <si>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</si>
  <si>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</si>
  <si>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</si>
  <si>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</si>
  <si>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</si>
  <si>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</si>
  <si>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</si>
  <si>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</si>
  <si>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</si>
  <si>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</si>
  <si>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</si>
  <si>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</si>
  <si>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</si>
  <si>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</si>
  <si>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</si>
  <si>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</si>
  <si>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</si>
  <si>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</si>
  <si>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</si>
  <si>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</si>
  <si>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</si>
  <si>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</si>
  <si>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</si>
  <si>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</si>
  <si>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</si>
  <si>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</si>
  <si>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</si>
  <si>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</si>
  <si>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</si>
  <si>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</si>
  <si>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</si>
  <si>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</si>
  <si>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</si>
  <si>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</si>
  <si>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</si>
  <si>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</si>
  <si>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</si>
  <si>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</si>
  <si>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</si>
  <si>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</si>
  <si>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</si>
  <si>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</si>
  <si>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</si>
  <si>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</si>
  <si>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</si>
  <si>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</si>
  <si>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</si>
  <si>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</si>
  <si>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</si>
  <si>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</si>
  <si>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</si>
  <si>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</si>
  <si>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</si>
  <si>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</si>
  <si>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</si>
  <si>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</si>
  <si>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</si>
  <si>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</si>
  <si>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</si>
  <si>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</si>
  <si>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</si>
  <si>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</si>
  <si>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</si>
  <si>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</si>
  <si>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</si>
  <si>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</si>
  <si>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</si>
  <si>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</si>
  <si>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</si>
  <si>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</si>
  <si>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</si>
  <si>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</si>
  <si>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</si>
  <si>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</si>
  <si>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</si>
  <si>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</si>
  <si>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</si>
  <si>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</si>
  <si>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</si>
  <si>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</si>
  <si>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</si>
  <si>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</si>
  <si>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</si>
  <si>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</si>
  <si>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</si>
  <si>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</si>
  <si>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</si>
  <si>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</si>
  <si>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</si>
  <si>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</si>
  <si>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</si>
  <si>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</si>
  <si>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</si>
  <si>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</si>
  <si>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</si>
  <si>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</si>
  <si>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</si>
  <si>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</si>
  <si>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</si>
  <si>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</si>
  <si>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</si>
  <si>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</si>
  <si>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</si>
  <si>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</si>
  <si>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</si>
  <si>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</si>
  <si>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</si>
  <si>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</si>
  <si>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</si>
  <si>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</si>
  <si>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</si>
  <si>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</si>
  <si>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</si>
  <si>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</si>
  <si>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</si>
  <si>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</si>
  <si>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</si>
  <si>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</si>
  <si>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</si>
  <si>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</si>
  <si>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</si>
  <si>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</si>
  <si>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</si>
  <si>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</si>
  <si>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</si>
  <si>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</si>
  <si>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</si>
  <si>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</si>
  <si>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</si>
  <si>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</si>
  <si>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</si>
  <si>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</si>
  <si>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</si>
  <si>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</si>
  <si>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</si>
  <si>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</si>
  <si>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</si>
  <si>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</si>
  <si>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</si>
  <si>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</si>
  <si>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</si>
  <si>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</si>
  <si>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</si>
  <si>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</si>
  <si>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</si>
  <si>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</si>
  <si>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</si>
  <si>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</si>
  <si>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</si>
  <si>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</si>
  <si>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</si>
  <si>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</si>
  <si>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</si>
  <si>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</si>
  <si>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</si>
  <si>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</si>
  <si>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</si>
  <si>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</si>
  <si>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</si>
  <si>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</si>
  <si>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</si>
  <si>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</si>
  <si>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</si>
  <si>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</si>
  <si>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</si>
  <si>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</si>
  <si>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</si>
  <si>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</si>
  <si>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</si>
  <si>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</si>
  <si>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</si>
  <si>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</si>
  <si>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</si>
  <si>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</si>
  <si>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</si>
  <si>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</si>
  <si>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</si>
  <si>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</si>
  <si>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</si>
  <si>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</si>
  <si>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</si>
  <si>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</si>
  <si>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</si>
  <si>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</si>
  <si>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</si>
  <si>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</si>
  <si>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</si>
  <si>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</si>
  <si>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</si>
  <si>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</si>
  <si>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</si>
  <si>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</si>
  <si>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</si>
  <si>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</si>
  <si>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</si>
  <si>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</si>
  <si>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</si>
  <si>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</si>
  <si>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</si>
  <si>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</si>
  <si>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</si>
  <si>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</si>
  <si>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</si>
  <si>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</si>
  <si>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</si>
  <si>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</si>
  <si>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</si>
  <si>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</si>
  <si>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</si>
  <si>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</si>
  <si>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</si>
  <si>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</si>
  <si>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</si>
  <si>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</si>
  <si>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</si>
  <si>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</si>
  <si>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</si>
  <si>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</si>
  <si>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</si>
  <si>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</si>
  <si>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</si>
  <si>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</si>
  <si>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</si>
  <si>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</si>
  <si>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</si>
  <si>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</si>
  <si>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</si>
  <si>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</si>
  <si>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</si>
  <si>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</si>
  <si>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</si>
  <si>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</si>
  <si>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</si>
  <si>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</si>
  <si>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</si>
  <si>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</si>
  <si>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</si>
  <si>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</si>
  <si>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</si>
  <si>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</si>
  <si>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</si>
  <si>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</si>
  <si>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</si>
  <si>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</si>
  <si>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</si>
  <si>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</si>
  <si>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</si>
  <si>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</si>
  <si>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</si>
  <si>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</si>
  <si>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</si>
  <si>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</si>
  <si>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</si>
  <si>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</si>
  <si>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</si>
  <si>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</si>
  <si>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</si>
  <si>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</si>
  <si>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</si>
  <si>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</si>
  <si>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</si>
  <si>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</si>
  <si>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</si>
  <si>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</si>
  <si>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</si>
  <si>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</si>
  <si>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</si>
  <si>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</si>
  <si>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</si>
  <si>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</si>
  <si>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</si>
  <si>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</si>
  <si>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</si>
  <si>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</si>
  <si>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</si>
  <si>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</si>
  <si>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</si>
  <si>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</si>
  <si>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</si>
  <si>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</si>
  <si>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</si>
  <si>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</si>
  <si>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</si>
  <si>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</si>
  <si>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</si>
  <si>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</si>
  <si>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</si>
  <si>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</si>
  <si>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</si>
  <si>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</si>
  <si>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</si>
  <si>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</si>
  <si>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</si>
  <si>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</si>
  <si>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</si>
  <si>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</si>
  <si>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</si>
  <si>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</si>
  <si>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</si>
  <si>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</si>
  <si>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</si>
  <si>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</si>
  <si>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</si>
  <si>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</si>
  <si>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</si>
  <si>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</si>
  <si>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</si>
  <si>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</si>
  <si>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</si>
  <si>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</si>
  <si>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</si>
  <si>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</si>
  <si>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</si>
  <si>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</si>
  <si>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</si>
  <si>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</si>
  <si>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</si>
  <si>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</si>
  <si>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</si>
  <si>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</si>
  <si>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</si>
  <si>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</si>
  <si>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</si>
  <si>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</si>
  <si>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</si>
  <si>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</si>
  <si>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</si>
  <si>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</si>
  <si>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</si>
  <si>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</si>
  <si>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</si>
  <si>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</si>
  <si>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</si>
  <si>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</si>
  <si>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</si>
  <si>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</si>
  <si>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</si>
  <si>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</si>
  <si>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</si>
  <si>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</si>
  <si>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</si>
  <si>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</si>
  <si>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</si>
  <si>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</si>
  <si>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</si>
  <si>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</si>
  <si>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</si>
  <si>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</si>
  <si>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</si>
  <si>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</si>
  <si>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</si>
  <si>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</si>
  <si>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</si>
  <si>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</si>
  <si>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</si>
  <si>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</si>
  <si>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</si>
  <si>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</si>
  <si>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</si>
  <si>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</si>
  <si>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</si>
  <si>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</si>
  <si>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</si>
  <si>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</si>
  <si>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</si>
  <si>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</si>
  <si>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</si>
  <si>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</si>
  <si>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</si>
  <si>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</si>
  <si>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</si>
  <si>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</si>
  <si>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</si>
  <si>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</si>
  <si>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</si>
  <si>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</si>
  <si>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</si>
  <si>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</si>
  <si>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</si>
  <si>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</si>
  <si>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</si>
  <si>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</si>
  <si>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</si>
  <si>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</si>
  <si>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</si>
  <si>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</si>
  <si>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</si>
  <si>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</si>
  <si>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</si>
  <si>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</si>
  <si>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</si>
  <si>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</si>
  <si>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</si>
  <si>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</si>
  <si>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</si>
  <si>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</si>
  <si>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</si>
  <si>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</si>
  <si>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</si>
  <si>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</si>
  <si>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</si>
  <si>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</si>
  <si>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</si>
  <si>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</si>
  <si>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</si>
  <si>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</si>
  <si>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</si>
  <si>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</si>
  <si>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</si>
  <si>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</si>
  <si>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</si>
  <si>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</si>
  <si>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</si>
  <si>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</si>
  <si>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</si>
  <si>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</si>
  <si>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</si>
  <si>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</si>
  <si>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</si>
  <si>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</si>
  <si>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</si>
  <si>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</si>
  <si>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</si>
  <si>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</si>
  <si>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</si>
  <si>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</si>
  <si>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</si>
  <si>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</si>
  <si>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</si>
  <si>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</si>
  <si>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</si>
  <si>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</si>
  <si>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</si>
  <si>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</si>
  <si>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</si>
  <si>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</si>
  <si>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</si>
  <si>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</si>
  <si>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</si>
  <si>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</si>
  <si>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</si>
  <si>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</si>
  <si>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</si>
  <si>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</si>
  <si>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</si>
  <si>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</si>
  <si>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</si>
  <si>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</si>
  <si>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</si>
  <si>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</si>
  <si>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</si>
  <si>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</si>
  <si>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</si>
  <si>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</si>
  <si>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</si>
  <si>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</si>
  <si>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</si>
  <si>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</si>
  <si>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</si>
  <si>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</si>
  <si>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</si>
  <si>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</si>
  <si>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</si>
  <si>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</si>
  <si>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</si>
  <si>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</si>
  <si>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</si>
  <si>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</si>
  <si>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</si>
  <si>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</si>
  <si>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</si>
  <si>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</si>
  <si>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</si>
  <si>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</si>
  <si>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</si>
  <si>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</si>
  <si>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</si>
  <si>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</si>
  <si>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</si>
  <si>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</si>
  <si>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</si>
  <si>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</si>
  <si>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</si>
  <si>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</si>
  <si>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</si>
  <si>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</si>
  <si>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</si>
  <si>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</si>
  <si>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</si>
  <si>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</si>
  <si>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</si>
  <si>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</si>
  <si>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</si>
  <si>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</si>
  <si>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</si>
  <si>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</si>
  <si>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</si>
  <si>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</si>
  <si>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</si>
  <si>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</si>
  <si>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</si>
  <si>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</si>
  <si>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</si>
  <si>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</si>
  <si>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</si>
  <si>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</si>
  <si>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</si>
  <si>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</si>
  <si>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</si>
  <si>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</si>
  <si>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</si>
  <si>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</si>
  <si>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</si>
  <si>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</si>
  <si>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</si>
  <si>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</si>
  <si>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</si>
  <si>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</si>
  <si>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</si>
  <si>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</si>
  <si>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</si>
  <si>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</si>
  <si>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</si>
  <si>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</si>
  <si>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</si>
  <si>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</si>
  <si>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</si>
  <si>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</si>
  <si>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</si>
  <si>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</si>
  <si>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</si>
  <si>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</si>
  <si>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</si>
  <si>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</si>
  <si>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</si>
  <si>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</si>
  <si>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</si>
  <si>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</si>
  <si>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</si>
  <si>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</si>
  <si>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</si>
  <si>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</si>
  <si>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</si>
  <si>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</si>
  <si>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</si>
  <si>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</si>
  <si>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</si>
  <si>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</si>
  <si>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</si>
  <si>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</si>
  <si>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</si>
  <si>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</si>
  <si>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</si>
  <si>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</si>
  <si>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</si>
  <si>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</si>
  <si>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</si>
  <si>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</si>
  <si>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</si>
  <si>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</si>
  <si>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</si>
  <si>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</si>
  <si>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</si>
  <si>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</si>
  <si>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</si>
  <si>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</si>
  <si>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</si>
  <si>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</si>
  <si>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</si>
  <si>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</si>
  <si>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</si>
  <si>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</si>
  <si>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</si>
  <si>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</si>
  <si>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</si>
  <si>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</si>
  <si>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</si>
  <si>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</si>
  <si>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</si>
  <si>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</si>
  <si>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</si>
  <si>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</si>
  <si>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</si>
  <si>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</si>
  <si>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</si>
  <si>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</si>
  <si>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</si>
  <si>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</si>
  <si>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</si>
  <si>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</si>
  <si>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</si>
  <si>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</si>
  <si>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</si>
  <si>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</si>
  <si>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</si>
  <si>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</si>
  <si>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</si>
  <si>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</si>
  <si>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</si>
  <si>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</si>
  <si>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</si>
  <si>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</si>
  <si>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</si>
  <si>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</si>
  <si>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</si>
  <si>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</si>
  <si>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</si>
  <si>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</si>
  <si>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</si>
  <si>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</si>
  <si>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</si>
  <si>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</si>
  <si>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</si>
  <si>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</si>
  <si>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</si>
  <si>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</si>
  <si>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</si>
  <si>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</si>
  <si>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</si>
  <si>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</si>
  <si>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</si>
  <si>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</si>
  <si>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</si>
  <si>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</si>
  <si>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</si>
  <si>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</si>
  <si>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</si>
  <si>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</si>
  <si>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</si>
  <si>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</si>
  <si>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</si>
  <si>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</si>
  <si>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</si>
  <si>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</si>
  <si>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</si>
  <si>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</si>
  <si>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</si>
  <si>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</si>
  <si>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</si>
  <si>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</si>
  <si>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</si>
  <si>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</si>
  <si>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</si>
  <si>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</si>
  <si>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</si>
  <si>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</si>
  <si>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</si>
  <si>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</si>
  <si>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</si>
  <si>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</si>
  <si>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</si>
  <si>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</si>
  <si>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</si>
  <si>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</si>
  <si>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</si>
  <si>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</si>
  <si>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</si>
  <si>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</si>
  <si>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</si>
  <si>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</si>
  <si>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</si>
  <si>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</si>
  <si>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</si>
  <si>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</si>
  <si>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</si>
  <si>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</si>
  <si>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</si>
  <si>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</si>
  <si>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</si>
  <si>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</si>
  <si>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</si>
  <si>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</si>
  <si>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</si>
  <si>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</si>
  <si>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</si>
  <si>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</si>
  <si>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</si>
  <si>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</si>
  <si>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</si>
  <si>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</si>
  <si>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</si>
  <si>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</si>
  <si>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</si>
  <si>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</si>
  <si>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</si>
  <si>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</si>
  <si>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</si>
  <si>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</si>
  <si>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</si>
  <si>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</si>
  <si>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</si>
  <si>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</si>
  <si>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</si>
  <si>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</si>
  <si>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</si>
  <si>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</si>
  <si>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</si>
  <si>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</si>
  <si>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</si>
  <si>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</si>
  <si>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</si>
  <si>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</si>
  <si>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</si>
  <si>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</si>
  <si>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</si>
  <si>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</si>
  <si>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</si>
  <si>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</si>
  <si>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</si>
  <si>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</si>
  <si>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</si>
  <si>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</si>
  <si>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</si>
  <si>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</si>
  <si>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</si>
  <si>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</si>
  <si>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</si>
  <si>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</si>
  <si>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</si>
  <si>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</si>
  <si>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</si>
  <si>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</si>
  <si>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</si>
  <si>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</si>
  <si>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</si>
  <si>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</si>
  <si>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</si>
  <si>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</si>
  <si>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</si>
  <si>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</si>
  <si>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</si>
  <si>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</si>
  <si>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</si>
  <si>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</si>
  <si>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</si>
  <si>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</si>
  <si>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</si>
  <si>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</si>
  <si>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</si>
  <si>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</si>
  <si>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</si>
  <si>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</si>
  <si>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</si>
  <si>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</si>
  <si>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</si>
  <si>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</si>
  <si>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</si>
  <si>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</si>
  <si>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</si>
  <si>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</si>
  <si>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</si>
  <si>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</si>
  <si>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</si>
  <si>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</si>
  <si>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</si>
  <si>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</si>
  <si>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</si>
  <si>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</si>
  <si>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</si>
  <si>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</si>
  <si>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</si>
  <si>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</si>
  <si>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</si>
  <si>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</si>
  <si>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</si>
  <si>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</si>
  <si>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</si>
  <si>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</si>
  <si>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</si>
  <si>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</si>
  <si>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</si>
  <si>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</si>
  <si>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</si>
  <si>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</si>
  <si>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</si>
  <si>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</si>
  <si>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</si>
  <si>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</si>
  <si>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</si>
  <si>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</si>
  <si>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</si>
  <si>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</si>
  <si>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</si>
  <si>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</si>
  <si>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</si>
  <si>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</si>
  <si>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</si>
  <si>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</si>
  <si>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</si>
  <si>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</si>
  <si>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</si>
  <si>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</si>
  <si>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</si>
  <si>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</si>
  <si>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</si>
  <si>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</si>
  <si>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</si>
  <si>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</si>
  <si>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</si>
  <si>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</si>
  <si>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</si>
  <si>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</si>
  <si>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</si>
  <si>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</si>
  <si>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</si>
  <si>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</si>
  <si>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</si>
  <si>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</si>
  <si>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</si>
  <si>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</si>
  <si>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</si>
  <si>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</si>
  <si>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</si>
  <si>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</si>
  <si>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</si>
  <si>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</si>
  <si>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</si>
  <si>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</si>
  <si>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</si>
  <si>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</si>
  <si>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</si>
  <si>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</si>
  <si>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</si>
  <si>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</si>
  <si>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</si>
  <si>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</si>
  <si>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</si>
  <si>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</si>
  <si>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</si>
  <si>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</si>
  <si>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</si>
  <si>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</si>
  <si>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</si>
  <si>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</si>
  <si>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</si>
  <si>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</si>
  <si>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</si>
  <si>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</si>
  <si>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</si>
  <si>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</si>
  <si>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</si>
  <si>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</si>
  <si>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</si>
  <si>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</si>
  <si>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</si>
  <si>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</si>
  <si>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</si>
  <si>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</si>
  <si>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</si>
  <si>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</si>
  <si>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</si>
  <si>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</si>
  <si>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</si>
  <si>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</si>
  <si>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</si>
  <si>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</si>
  <si>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</si>
  <si>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</si>
  <si>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</si>
  <si>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</si>
  <si>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</si>
  <si>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</si>
  <si>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</si>
  <si>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</si>
  <si>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</si>
  <si>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</si>
  <si>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</si>
  <si>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</si>
  <si>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</si>
  <si>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</si>
  <si>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</si>
  <si>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</si>
  <si>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</si>
  <si>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</si>
  <si>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</si>
  <si>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</si>
  <si>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</si>
  <si>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</si>
  <si>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</si>
  <si>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</si>
  <si>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</si>
  <si>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</si>
  <si>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</si>
  <si>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</si>
  <si>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</si>
  <si>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</si>
  <si>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</si>
  <si>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</si>
  <si>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</si>
  <si>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</si>
  <si>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</si>
  <si>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</si>
  <si>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</si>
  <si>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</si>
  <si>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</si>
  <si>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</si>
  <si>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</si>
  <si>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</si>
  <si>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</si>
  <si>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</si>
  <si>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</si>
  <si>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</si>
  <si>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</si>
  <si>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</si>
  <si>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</si>
  <si>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</si>
  <si>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</si>
  <si>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</si>
  <si>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</si>
  <si>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</si>
  <si>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</si>
  <si>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</si>
  <si>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</si>
  <si>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</si>
  <si>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</si>
  <si>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</si>
  <si>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</si>
  <si>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</si>
  <si>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</si>
  <si>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</si>
  <si>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</si>
  <si>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</si>
  <si>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</si>
  <si>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</si>
  <si>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</si>
  <si>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</si>
  <si>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</si>
  <si>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</si>
  <si>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</si>
  <si>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</si>
  <si>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</si>
  <si>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</si>
  <si>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</si>
  <si>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</si>
  <si>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</si>
  <si>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</si>
  <si>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</si>
  <si>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</si>
  <si>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</si>
  <si>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</si>
  <si>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</si>
  <si>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</si>
  <si>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</si>
  <si>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</si>
  <si>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</si>
  <si>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</si>
  <si>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</si>
  <si>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</si>
  <si>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</si>
  <si>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</si>
  <si>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</si>
  <si>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</si>
  <si>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</si>
  <si>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</si>
  <si>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</si>
  <si>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</si>
  <si>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</si>
  <si>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</si>
  <si>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</si>
  <si>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</si>
  <si>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</si>
  <si>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</si>
  <si>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</si>
  <si>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</si>
  <si>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</si>
  <si>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</si>
  <si>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</si>
  <si>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</si>
  <si>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</si>
  <si>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</si>
  <si>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</si>
  <si>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</si>
  <si>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</si>
  <si>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</si>
  <si>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</si>
  <si>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</si>
  <si>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</si>
  <si>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</si>
  <si>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</si>
  <si>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</si>
  <si>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</si>
  <si>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</si>
  <si>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</si>
  <si>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</si>
  <si>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</si>
  <si>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</si>
  <si>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</si>
  <si>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</si>
  <si>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</si>
  <si>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</si>
  <si>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</si>
  <si>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</si>
  <si>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</si>
  <si>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</si>
  <si>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</si>
  <si>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</si>
  <si>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</si>
  <si>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</si>
  <si>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</si>
  <si>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</si>
  <si>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</si>
  <si>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</si>
  <si>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</si>
  <si>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</si>
  <si>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</si>
  <si>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</si>
  <si>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</si>
  <si>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</si>
  <si>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</si>
  <si>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</si>
  <si>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</si>
  <si>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</si>
  <si>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</si>
  <si>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</si>
  <si>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</si>
  <si>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</si>
  <si>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</si>
  <si>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</si>
  <si>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</si>
  <si>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</si>
  <si>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</si>
  <si>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</si>
  <si>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</si>
  <si>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</si>
  <si>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</si>
  <si>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</si>
  <si>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</si>
  <si>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</si>
  <si>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</si>
  <si>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</si>
  <si>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</si>
  <si>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</si>
  <si>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</si>
  <si>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</si>
  <si>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</si>
  <si>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</si>
  <si>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</si>
  <si>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</si>
  <si>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</si>
  <si>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</si>
  <si>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</si>
  <si>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</si>
  <si>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</si>
  <si>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</si>
  <si>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</si>
  <si>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</si>
  <si>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</si>
  <si>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</si>
  <si>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</si>
  <si>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</si>
  <si>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</si>
  <si>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</si>
  <si>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</si>
  <si>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</si>
  <si>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</si>
  <si>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</si>
  <si>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</si>
  <si>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</si>
  <si>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</si>
  <si>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</si>
  <si>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</si>
  <si>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</si>
  <si>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</si>
  <si>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</si>
  <si>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</si>
  <si>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</si>
  <si>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</si>
  <si>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</si>
  <si>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</si>
  <si>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</si>
  <si>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</si>
  <si>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</si>
  <si>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</si>
  <si>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</si>
  <si>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</si>
  <si>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</si>
  <si>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</si>
  <si>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</si>
  <si>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</si>
  <si>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</si>
  <si>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</si>
  <si>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</si>
  <si>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</si>
  <si>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</si>
  <si>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</si>
  <si>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</si>
  <si>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</si>
  <si>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</si>
  <si>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</si>
  <si>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</si>
  <si>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</si>
  <si>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</si>
  <si>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</si>
  <si>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</si>
  <si>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</si>
  <si>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</si>
  <si>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</si>
  <si>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</si>
  <si>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</si>
  <si>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</si>
  <si>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</si>
  <si>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</si>
  <si>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</si>
  <si>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</si>
  <si>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</si>
  <si>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</si>
  <si>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</si>
  <si>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</si>
  <si>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</si>
  <si>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</si>
  <si>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</si>
  <si>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</si>
  <si>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</si>
  <si>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</si>
  <si>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</si>
  <si>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</si>
  <si>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</si>
  <si>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</si>
  <si>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</si>
  <si>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</si>
  <si>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</si>
  <si>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</si>
  <si>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</si>
  <si>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</si>
  <si>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</si>
  <si>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</si>
  <si>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</si>
  <si>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</si>
  <si>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</si>
  <si>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</si>
  <si>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</si>
  <si>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</si>
  <si>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</si>
  <si>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</si>
  <si>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</si>
  <si>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</si>
  <si>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</si>
  <si>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</si>
  <si>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</si>
  <si>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</si>
  <si>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</si>
  <si>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</si>
  <si>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</si>
  <si>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</si>
  <si>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</si>
  <si>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</si>
  <si>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</si>
  <si>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</si>
  <si>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</si>
  <si>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</si>
  <si>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</si>
  <si>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</si>
  <si>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</si>
  <si>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</si>
  <si>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</si>
  <si>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</si>
  <si>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</si>
  <si>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</si>
  <si>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</si>
  <si>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</si>
  <si>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</si>
  <si>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</si>
  <si>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</si>
  <si>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</si>
  <si>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</si>
  <si>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</si>
  <si>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</si>
  <si>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</si>
  <si>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</si>
  <si>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</si>
  <si>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</si>
  <si>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</si>
  <si>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</si>
  <si>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</si>
  <si>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</si>
  <si>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</si>
  <si>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</si>
  <si>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</si>
  <si>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</si>
  <si>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</si>
  <si>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</si>
  <si>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</si>
  <si>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</si>
  <si>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</si>
  <si>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</si>
  <si>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</si>
  <si>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</si>
  <si>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</si>
  <si>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</si>
  <si>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</si>
  <si>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</si>
  <si>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</si>
  <si>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</si>
  <si>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</si>
  <si>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</si>
  <si>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</si>
  <si>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</si>
  <si>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</si>
  <si>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</si>
  <si>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</si>
  <si>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</si>
  <si>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</si>
  <si>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</si>
  <si>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</si>
  <si>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</si>
  <si>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</si>
  <si>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</si>
  <si>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</si>
  <si>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</si>
  <si>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</si>
  <si>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</si>
  <si>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</si>
  <si>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</si>
  <si>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</si>
  <si>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</si>
  <si>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</si>
  <si>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</si>
  <si>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</si>
  <si>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</si>
  <si>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</si>
  <si>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</si>
  <si>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</si>
  <si>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</si>
  <si>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</si>
  <si>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</si>
  <si>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</si>
  <si>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</si>
  <si>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</si>
  <si>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</si>
  <si>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</si>
  <si>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</si>
  <si>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</si>
  <si>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</si>
  <si>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</si>
  <si>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</si>
  <si>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</si>
  <si>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</si>
  <si>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</si>
  <si>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</si>
  <si>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</si>
  <si>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</si>
  <si>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</si>
  <si>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</si>
  <si>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</si>
  <si>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</si>
  <si>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</si>
  <si>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</si>
  <si>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</si>
  <si>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</si>
  <si>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</si>
  <si>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</si>
  <si>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</si>
  <si>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</si>
  <si>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</si>
  <si>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</si>
  <si>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</si>
  <si>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</si>
  <si>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</si>
  <si>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</si>
  <si>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</si>
  <si>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</si>
  <si>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</si>
  <si>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</si>
  <si>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</si>
  <si>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</si>
  <si>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</si>
  <si>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</si>
  <si>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</si>
  <si>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</si>
  <si>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</si>
  <si>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</si>
  <si>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</si>
  <si>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</si>
  <si>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</si>
  <si>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</si>
  <si>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</si>
  <si>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</si>
  <si>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</si>
  <si>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</si>
  <si>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</si>
  <si>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</si>
  <si>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</si>
  <si>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</si>
  <si>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</si>
  <si>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</si>
  <si>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</si>
  <si>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</si>
  <si>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</si>
  <si>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</si>
  <si>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</si>
  <si>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</si>
  <si>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</si>
  <si>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</si>
  <si>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</si>
  <si>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</si>
  <si>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</si>
  <si>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</si>
  <si>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</si>
  <si>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</si>
  <si>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</si>
  <si>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</si>
  <si>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</si>
  <si>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</si>
  <si>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</si>
  <si>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</si>
  <si>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</si>
  <si>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</si>
  <si>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</si>
  <si>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</si>
  <si>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</si>
  <si>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</si>
  <si>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</si>
  <si>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</si>
  <si>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</si>
  <si>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</si>
  <si>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</si>
  <si>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</si>
  <si>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</si>
  <si>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</si>
  <si>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</si>
  <si>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</si>
  <si>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</si>
  <si>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</si>
  <si>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</si>
  <si>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</si>
  <si>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</si>
  <si>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</si>
  <si>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</si>
  <si>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</si>
  <si>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</si>
  <si>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</si>
  <si>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</si>
  <si>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</si>
  <si>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</si>
  <si>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</si>
  <si>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</si>
  <si>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</si>
  <si>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</si>
  <si>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</si>
  <si>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</si>
  <si>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</si>
  <si>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</si>
  <si>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</si>
  <si>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</si>
  <si>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</si>
  <si>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</si>
  <si>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</si>
  <si>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</si>
  <si>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</si>
  <si>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</si>
  <si>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</si>
  <si>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</si>
  <si>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</si>
  <si>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</si>
  <si>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</si>
  <si>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</si>
  <si>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</si>
  <si>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</si>
  <si>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</si>
  <si>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</si>
  <si>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</si>
  <si>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</si>
  <si>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</si>
  <si>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</si>
  <si>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</si>
  <si>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</si>
  <si>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</si>
  <si>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</si>
  <si>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</si>
  <si>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</si>
  <si>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</si>
  <si>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</si>
  <si>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</si>
  <si>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</si>
  <si>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</si>
  <si>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</si>
  <si>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</si>
  <si>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</si>
  <si>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</si>
  <si>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</si>
  <si>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</si>
  <si>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</si>
  <si>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</si>
  <si>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</si>
  <si>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</si>
  <si>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</si>
  <si>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</si>
  <si>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</si>
  <si>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</si>
  <si>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</si>
  <si>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</si>
  <si>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</si>
  <si>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</si>
  <si>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</si>
  <si>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</si>
  <si>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</si>
  <si>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</si>
  <si>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</si>
  <si>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</si>
  <si>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</si>
  <si>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</si>
  <si>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</si>
  <si>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</si>
  <si>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</si>
  <si>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</si>
  <si>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</si>
  <si>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</si>
  <si>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</si>
  <si>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</si>
  <si>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</si>
  <si>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</si>
  <si>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</si>
  <si>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</si>
  <si>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</si>
  <si>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</si>
  <si>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</si>
  <si>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</si>
  <si>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</si>
  <si>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</si>
  <si>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</si>
  <si>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</si>
  <si>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</si>
  <si>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</si>
  <si>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</si>
  <si>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</si>
  <si>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</si>
  <si>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</si>
  <si>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</si>
  <si>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</si>
  <si>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</si>
  <si>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</si>
  <si>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</si>
  <si>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</si>
  <si>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</si>
  <si>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</si>
  <si>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</si>
  <si>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</si>
  <si>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</si>
  <si>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</si>
  <si>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</si>
  <si>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</si>
  <si>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</si>
  <si>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</si>
  <si>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</si>
  <si>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</si>
  <si>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</si>
  <si>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</si>
  <si>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</si>
  <si>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</si>
  <si>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</si>
  <si>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</si>
  <si>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</si>
  <si>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</si>
  <si>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</si>
  <si>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</si>
  <si>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</si>
  <si>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</si>
  <si>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</si>
  <si>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</si>
  <si>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</si>
  <si>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</si>
  <si>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</si>
  <si>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</si>
  <si>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</si>
  <si>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</si>
  <si>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</si>
  <si>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</si>
  <si>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</si>
  <si>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</si>
  <si>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</si>
  <si>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</si>
  <si>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</si>
  <si>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</si>
  <si>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</si>
  <si>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</si>
  <si>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</si>
  <si>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</si>
  <si>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</si>
  <si>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</si>
  <si>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</si>
  <si>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</si>
  <si>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</si>
  <si>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</si>
  <si>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</si>
  <si>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</si>
  <si>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</si>
  <si>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</si>
  <si>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</si>
  <si>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</si>
  <si>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</si>
  <si>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</si>
  <si>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</si>
  <si>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</si>
  <si>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</si>
  <si>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</si>
  <si>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</si>
  <si>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</si>
  <si>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</si>
  <si>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</si>
  <si>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</si>
  <si>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</si>
  <si>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</si>
  <si>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</si>
  <si>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</si>
  <si>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</si>
  <si>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</si>
  <si>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</si>
  <si>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</si>
  <si>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</si>
  <si>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</si>
  <si>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</si>
  <si>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</si>
  <si>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</si>
  <si>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</si>
  <si>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</si>
  <si>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</si>
  <si>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</si>
  <si>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</si>
  <si>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</si>
  <si>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</si>
  <si>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</si>
  <si>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</si>
  <si>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</si>
  <si>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</si>
  <si>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</si>
  <si>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</si>
  <si>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</si>
  <si>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</si>
  <si>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</si>
  <si>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</si>
  <si>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</si>
  <si>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</si>
  <si>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</si>
  <si>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</si>
  <si>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</si>
  <si>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</si>
  <si>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</si>
  <si>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</si>
  <si>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</si>
  <si>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</si>
  <si>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</si>
  <si>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</si>
  <si>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</si>
  <si>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</si>
  <si>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</si>
  <si>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</si>
  <si>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</si>
  <si>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</si>
  <si>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</si>
  <si>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</si>
  <si>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</si>
  <si>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</si>
  <si>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</si>
  <si>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</si>
  <si>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</si>
  <si>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</si>
  <si>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</si>
  <si>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</si>
  <si>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</si>
  <si>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</si>
  <si>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</si>
  <si>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</si>
  <si>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</si>
  <si>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</si>
  <si>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</si>
  <si>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</si>
  <si>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</si>
  <si>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</si>
  <si>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</si>
  <si>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</si>
  <si>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</si>
  <si>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</si>
  <si>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</si>
  <si>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</si>
  <si>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</si>
  <si>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</si>
  <si>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</si>
  <si>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</si>
  <si>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</si>
  <si>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</si>
  <si>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</si>
  <si>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</si>
  <si>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</si>
  <si>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</si>
  <si>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</si>
  <si>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</si>
  <si>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</si>
  <si>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</si>
  <si>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</si>
  <si>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</si>
  <si>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</si>
  <si>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</si>
  <si>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</si>
  <si>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</si>
  <si>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</si>
  <si>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</si>
  <si>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</si>
  <si>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</si>
  <si>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</si>
  <si>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</si>
  <si>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</si>
  <si>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</si>
  <si>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</si>
  <si>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</si>
  <si>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</si>
  <si>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</si>
  <si>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</si>
  <si>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</si>
  <si>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</si>
  <si>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</si>
  <si>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</si>
  <si>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</si>
  <si>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</si>
  <si>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</si>
  <si>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</si>
  <si>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</si>
  <si>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</si>
  <si>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</si>
  <si>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</si>
  <si>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</si>
  <si>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</si>
  <si>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</si>
  <si>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</si>
  <si>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</si>
  <si>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</si>
  <si>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</si>
  <si>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</si>
  <si>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</si>
  <si>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</si>
  <si>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</si>
  <si>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</si>
  <si>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</si>
  <si>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</si>
  <si>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</si>
  <si>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</si>
  <si>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</si>
  <si>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</si>
  <si>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</si>
  <si>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</si>
  <si>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</si>
  <si>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</si>
  <si>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</si>
  <si>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</si>
  <si>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</si>
  <si>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</si>
  <si>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</si>
  <si>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</si>
  <si>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</si>
  <si>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</si>
  <si>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</si>
  <si>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</si>
  <si>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</si>
  <si>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</si>
  <si>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</si>
  <si>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</si>
  <si>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</si>
  <si>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</si>
  <si>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</si>
  <si>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</si>
  <si>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</si>
  <si>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</si>
  <si>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</si>
  <si>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</si>
  <si>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</si>
  <si>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</si>
  <si>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</si>
  <si>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</si>
  <si>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</si>
  <si>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</si>
  <si>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</si>
  <si>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</si>
  <si>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</si>
  <si>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</si>
  <si>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</si>
  <si>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</si>
  <si>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</si>
  <si>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</si>
  <si>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</si>
  <si>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</si>
  <si>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</si>
  <si>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</si>
  <si>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</si>
  <si>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</si>
  <si>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</si>
  <si>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</si>
  <si>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</si>
  <si>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</si>
  <si>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</si>
  <si>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</si>
  <si>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</si>
  <si>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</si>
  <si>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</si>
  <si>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</si>
  <si>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</si>
  <si>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</si>
  <si>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</si>
  <si>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</si>
  <si>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</si>
  <si>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</si>
  <si>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</si>
  <si>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</si>
  <si>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</si>
  <si>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</si>
  <si>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</si>
  <si>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</si>
  <si>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</si>
  <si>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</si>
  <si>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</si>
  <si>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</si>
  <si>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</si>
  <si>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</si>
  <si>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</si>
  <si>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</si>
  <si>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</si>
  <si>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</si>
  <si>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</si>
  <si>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</si>
  <si>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</si>
  <si>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</si>
  <si>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</si>
  <si>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</si>
  <si>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</si>
  <si>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</si>
  <si>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</si>
  <si>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</si>
  <si>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</si>
  <si>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</si>
  <si>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</si>
  <si>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</si>
  <si>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</si>
  <si>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</si>
  <si>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</si>
  <si>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</si>
  <si>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</si>
  <si>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</si>
  <si>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</si>
  <si>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</si>
  <si>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</si>
  <si>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</si>
  <si>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</si>
  <si>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</si>
  <si>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</si>
  <si>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</si>
  <si>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</si>
  <si>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</si>
  <si>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</si>
  <si>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</si>
  <si>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</si>
  <si>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</si>
  <si>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</si>
  <si>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</si>
  <si>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</si>
  <si>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</si>
  <si>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</si>
  <si>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</si>
  <si>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</si>
  <si>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</si>
  <si>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</si>
  <si>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</si>
  <si>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</si>
  <si>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</si>
  <si>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</si>
  <si>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</si>
  <si>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</si>
  <si>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</si>
  <si>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</si>
  <si>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</si>
  <si>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</si>
  <si>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</si>
  <si>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</si>
  <si>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</si>
  <si>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</si>
  <si>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</si>
  <si>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</si>
  <si>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</si>
  <si>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</si>
  <si>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</si>
  <si>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</si>
  <si>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</si>
  <si>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</si>
  <si>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</si>
  <si>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</si>
  <si>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</si>
  <si>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</si>
  <si>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</si>
  <si>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</si>
  <si>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</si>
  <si>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</si>
  <si>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</si>
  <si>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</si>
  <si>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</si>
  <si>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</si>
  <si>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</si>
  <si>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</si>
  <si>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</si>
  <si>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</si>
  <si>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</si>
  <si>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</si>
  <si>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</si>
  <si>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</si>
  <si>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</si>
  <si>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</si>
  <si>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</si>
  <si>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</si>
  <si>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</si>
  <si>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</si>
  <si>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</si>
  <si>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</si>
  <si>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</si>
  <si>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</si>
  <si>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</si>
  <si>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</si>
  <si>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</si>
  <si>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</si>
  <si>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</si>
  <si>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</si>
  <si>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</si>
  <si>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</si>
  <si>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</si>
  <si>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</si>
  <si>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</si>
  <si>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</si>
  <si>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</si>
  <si>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</si>
  <si>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</si>
  <si>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</si>
  <si>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</si>
  <si>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</si>
  <si>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</si>
  <si>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</si>
  <si>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</si>
  <si>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</si>
  <si>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</si>
  <si>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</si>
  <si>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</si>
  <si>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</si>
  <si>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</si>
  <si>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</si>
  <si>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</si>
  <si>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</si>
  <si>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</si>
  <si>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</si>
  <si>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</si>
  <si>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</si>
  <si>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</si>
  <si>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</si>
  <si>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</si>
  <si>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</si>
  <si>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</si>
  <si>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</si>
  <si>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</si>
  <si>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</si>
  <si>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</si>
  <si>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</si>
  <si>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</si>
  <si>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</si>
  <si>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</si>
  <si>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</si>
  <si>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</si>
  <si>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</si>
  <si>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</si>
  <si>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</si>
  <si>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</si>
  <si>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</si>
  <si>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</si>
  <si>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</si>
  <si>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</si>
  <si>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</si>
  <si>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</si>
  <si>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</si>
  <si>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</si>
  <si>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</si>
  <si>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</si>
  <si>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</si>
  <si>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</si>
  <si>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</si>
  <si>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</si>
  <si>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</si>
  <si>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</si>
  <si>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</si>
  <si>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</si>
  <si>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</si>
  <si>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</si>
  <si>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</si>
  <si>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</si>
  <si>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</si>
  <si>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</si>
  <si>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</si>
  <si>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</si>
  <si>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</si>
  <si>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</si>
  <si>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</si>
  <si>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</si>
  <si>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</si>
  <si>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</si>
  <si>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</si>
  <si>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</si>
  <si>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</si>
  <si>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</si>
  <si>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</si>
  <si>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</si>
  <si>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</si>
  <si>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</si>
  <si>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</si>
  <si>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</si>
  <si>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</si>
  <si>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</si>
  <si>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</si>
  <si>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</si>
  <si>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</si>
  <si>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</si>
  <si>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</si>
  <si>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</si>
  <si>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</si>
  <si>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</si>
  <si>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</si>
  <si>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</si>
  <si>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</si>
  <si>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</si>
  <si>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</si>
  <si>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</si>
  <si>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</si>
  <si>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</si>
  <si>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</si>
  <si>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</si>
  <si>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</si>
  <si>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</si>
  <si>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</si>
  <si>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</si>
  <si>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</si>
  <si>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</si>
  <si>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</si>
  <si>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</si>
  <si>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</si>
  <si>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</si>
  <si>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</si>
  <si>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</si>
  <si>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</si>
  <si>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</si>
  <si>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</si>
  <si>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</si>
  <si>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</si>
  <si>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</si>
  <si>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</si>
  <si>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</si>
  <si>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</si>
  <si>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</si>
  <si>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</si>
  <si>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</si>
  <si>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</si>
  <si>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</si>
  <si>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</si>
  <si>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</si>
  <si>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</si>
  <si>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</si>
  <si>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</si>
  <si>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</si>
  <si>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</si>
  <si>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</si>
  <si>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</si>
  <si>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</si>
  <si>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</si>
  <si>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</si>
  <si>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</si>
  <si>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</si>
  <si>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</si>
  <si>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</si>
  <si>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</si>
  <si>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</si>
  <si>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</si>
  <si>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</si>
  <si>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</si>
  <si>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</si>
  <si>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</si>
  <si>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</si>
  <si>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</si>
  <si>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</si>
  <si>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</si>
  <si>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</si>
  <si>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</si>
  <si>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</si>
  <si>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</si>
  <si>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</si>
  <si>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</si>
  <si>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</si>
  <si>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</si>
  <si>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</si>
  <si>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</si>
  <si>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</si>
  <si>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</si>
  <si>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</si>
  <si>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</si>
  <si>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</si>
  <si>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</si>
  <si>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</si>
  <si>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</si>
  <si>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</si>
  <si>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</si>
  <si>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</si>
  <si>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</si>
  <si>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</si>
  <si>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</si>
  <si>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</si>
  <si>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</si>
  <si>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</si>
  <si>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</si>
  <si>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</si>
  <si>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</si>
  <si>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</si>
  <si>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</si>
  <si>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</si>
  <si>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</si>
  <si>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</si>
  <si>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</si>
  <si>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</si>
  <si>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</si>
  <si>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</si>
  <si>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</si>
  <si>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</si>
  <si>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</si>
  <si>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</si>
  <si>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</si>
  <si>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</si>
  <si>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</si>
  <si>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</si>
  <si>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</si>
  <si>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</si>
  <si>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</si>
  <si>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</si>
  <si>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</si>
  <si>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</si>
  <si>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</si>
  <si>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</si>
  <si>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</si>
  <si>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</si>
  <si>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</si>
  <si>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</si>
  <si>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</si>
  <si>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</si>
  <si>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</si>
  <si>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</si>
  <si>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</si>
  <si>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</si>
  <si>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</si>
  <si>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</si>
  <si>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</si>
  <si>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</si>
  <si>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</si>
  <si>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</si>
  <si>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</si>
  <si>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</si>
  <si>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</si>
  <si>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</si>
  <si>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</si>
  <si>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</si>
  <si>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</si>
  <si>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</si>
  <si>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</si>
  <si>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</si>
  <si>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</si>
  <si>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</si>
  <si>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</si>
  <si>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</si>
  <si>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</si>
  <si>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</si>
  <si>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</si>
  <si>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</si>
  <si>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</si>
  <si>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</si>
  <si>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</si>
  <si>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</si>
  <si>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</si>
  <si>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</si>
  <si>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</si>
  <si>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</si>
  <si>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</si>
  <si>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</si>
  <si>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</si>
  <si>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</si>
  <si>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</si>
  <si>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</si>
  <si>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</si>
  <si>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</si>
  <si>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</si>
  <si>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</si>
  <si>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</si>
  <si>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</si>
  <si>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</si>
  <si>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</si>
  <si>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</si>
  <si>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</si>
  <si>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</si>
  <si>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</si>
  <si>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</si>
  <si>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</si>
  <si>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</si>
  <si>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</si>
  <si>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</si>
  <si>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</si>
  <si>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</si>
  <si>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</si>
  <si>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</si>
  <si>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</si>
  <si>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</si>
  <si>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</si>
  <si>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</si>
  <si>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</si>
  <si>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</si>
  <si>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</si>
  <si>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</si>
  <si>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</si>
  <si>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</si>
  <si>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</si>
  <si>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</si>
  <si>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</si>
  <si>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</si>
  <si>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</si>
  <si>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</si>
  <si>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</si>
  <si>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</si>
  <si>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</si>
  <si>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</si>
  <si>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</si>
  <si>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</si>
  <si>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</si>
  <si>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</si>
  <si>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</si>
  <si>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</si>
  <si>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</si>
  <si>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</si>
  <si>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</si>
  <si>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</si>
  <si>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</si>
  <si>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</si>
  <si>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</si>
  <si>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</si>
  <si>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</si>
  <si>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</si>
  <si>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</si>
  <si>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</si>
  <si>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</si>
  <si>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</si>
  <si>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</si>
  <si>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</si>
  <si>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</si>
  <si>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</si>
  <si>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</si>
  <si>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</si>
  <si>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</si>
  <si>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</si>
  <si>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</si>
  <si>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</si>
  <si>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</si>
  <si>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</si>
  <si>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</si>
  <si>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</si>
  <si>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</si>
  <si>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</si>
  <si>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</si>
  <si>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</si>
  <si>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</si>
  <si>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</si>
  <si>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</si>
  <si>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</si>
  <si>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</si>
  <si>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</si>
  <si>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</si>
  <si>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</si>
  <si>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</si>
  <si>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</si>
  <si>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</si>
  <si>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</si>
  <si>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</si>
  <si>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</si>
  <si>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</si>
  <si>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</si>
  <si>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</si>
  <si>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</si>
  <si>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</si>
  <si>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</si>
  <si>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</si>
  <si>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</si>
  <si>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</si>
  <si>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</si>
  <si>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</si>
  <si>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</si>
  <si>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</si>
  <si>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</si>
  <si>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</si>
  <si>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</si>
  <si>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</si>
  <si>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</si>
  <si>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</si>
  <si>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</si>
  <si>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</si>
  <si>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</si>
  <si>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</si>
  <si>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</si>
  <si>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</si>
  <si>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</si>
  <si>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</si>
  <si>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</si>
  <si>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</si>
  <si>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</si>
  <si>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</si>
  <si>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</si>
  <si>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</si>
  <si>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</si>
  <si>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</si>
  <si>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</si>
  <si>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</si>
  <si>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</si>
  <si>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</si>
  <si>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</si>
  <si>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</si>
  <si>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</si>
  <si>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</si>
  <si>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</si>
  <si>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</si>
  <si>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</si>
  <si>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</si>
  <si>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</si>
  <si>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</si>
  <si>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</si>
  <si>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</si>
  <si>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</si>
  <si>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</si>
  <si>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</si>
  <si>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</si>
  <si>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</si>
  <si>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</si>
  <si>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</si>
  <si>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</si>
  <si>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</si>
  <si>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</si>
  <si>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</si>
  <si>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</si>
  <si>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</si>
  <si>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</si>
  <si>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</si>
  <si>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</si>
  <si>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</si>
  <si>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</si>
  <si>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</si>
  <si>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</si>
  <si>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</si>
  <si>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</si>
  <si>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</si>
  <si>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</si>
  <si>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</si>
  <si>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</si>
  <si>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</si>
  <si>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</si>
  <si>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</si>
  <si>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</si>
  <si>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</si>
  <si>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</si>
  <si>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</si>
  <si>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</si>
  <si>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</si>
  <si>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</si>
  <si>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</si>
  <si>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</si>
  <si>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</si>
  <si>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</si>
  <si>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</si>
  <si>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</si>
  <si>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</si>
  <si>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</si>
  <si>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</si>
  <si>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</si>
  <si>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</si>
  <si>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</si>
  <si>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</si>
  <si>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</si>
  <si>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</si>
  <si>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</si>
  <si>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</si>
  <si>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</si>
  <si>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</si>
  <si>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</si>
  <si>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</si>
  <si>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</si>
  <si>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</si>
  <si>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</si>
  <si>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</si>
  <si>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</si>
  <si>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</si>
  <si>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</si>
  <si>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</si>
  <si>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</si>
  <si>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</si>
  <si>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</si>
  <si>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</si>
  <si>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</si>
  <si>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</si>
  <si>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</si>
  <si>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</si>
  <si>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</si>
  <si>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</si>
  <si>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</si>
  <si>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</si>
  <si>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</si>
  <si>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</si>
  <si>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</si>
  <si>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</si>
  <si>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</si>
  <si>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</si>
  <si>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</si>
  <si>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</si>
  <si>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</si>
  <si>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</si>
  <si>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</si>
  <si>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</si>
  <si>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</si>
  <si>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</si>
  <si>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</si>
  <si>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</si>
  <si>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</si>
  <si>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</si>
  <si>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</si>
  <si>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</si>
  <si>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</si>
  <si>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</si>
  <si>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</si>
  <si>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</si>
  <si>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</si>
  <si>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</si>
  <si>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</si>
  <si>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</si>
  <si>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</si>
  <si>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</si>
  <si>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</si>
  <si>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</si>
  <si>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</si>
  <si>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</si>
  <si>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</si>
  <si>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</si>
  <si>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</si>
  <si>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</si>
  <si>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</si>
  <si>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</si>
  <si>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</si>
  <si>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</si>
  <si>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</si>
  <si>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</si>
  <si>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</si>
  <si>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</si>
  <si>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</si>
  <si>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</si>
  <si>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</si>
  <si>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</si>
  <si>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</si>
  <si>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</si>
  <si>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</si>
  <si>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</si>
  <si>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</si>
  <si>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</si>
  <si>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</si>
  <si>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</si>
  <si>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</si>
  <si>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</si>
  <si>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</si>
  <si>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</si>
  <si>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</si>
  <si>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</si>
  <si>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</si>
  <si>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</si>
  <si>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</si>
  <si>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</si>
  <si>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</si>
  <si>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</si>
  <si>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</si>
  <si>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</si>
  <si>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</si>
  <si>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</si>
  <si>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</si>
  <si>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</si>
  <si>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</si>
  <si>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</si>
  <si>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</si>
  <si>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</si>
  <si>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</si>
  <si>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</si>
  <si>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</si>
  <si>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</si>
  <si>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</si>
  <si>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</si>
  <si>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</si>
  <si>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</si>
  <si>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</si>
  <si>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</si>
  <si>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</si>
  <si>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</si>
  <si>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</si>
  <si>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</si>
  <si>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</si>
  <si>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</si>
  <si>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</si>
  <si>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</si>
  <si>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</si>
  <si>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</si>
  <si>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</si>
  <si>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</si>
  <si>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</si>
  <si>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</si>
  <si>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</si>
  <si>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</si>
  <si>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</si>
  <si>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</si>
  <si>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</si>
  <si>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</si>
  <si>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</si>
  <si>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</si>
  <si>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</si>
  <si>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</si>
  <si>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</si>
  <si>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</si>
  <si>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</si>
  <si>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</si>
  <si>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</si>
  <si>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</si>
  <si>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</si>
  <si>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</si>
  <si>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</si>
  <si>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</si>
  <si>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</si>
  <si>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</si>
  <si>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</si>
  <si>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</si>
  <si>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</si>
  <si>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</si>
  <si>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</si>
  <si>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</si>
  <si>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</si>
  <si>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</si>
  <si>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</si>
  <si>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</si>
  <si>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</si>
  <si>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</si>
  <si>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</si>
  <si>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</si>
  <si>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</si>
  <si>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</si>
  <si>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</si>
  <si>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</si>
  <si>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</si>
  <si>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</si>
  <si>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</si>
  <si>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</si>
  <si>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</si>
  <si>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</si>
  <si>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</si>
  <si>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</si>
  <si>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</si>
  <si>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</si>
  <si>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</si>
  <si>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</si>
  <si>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</si>
  <si>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</si>
  <si>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</si>
  <si>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</si>
  <si>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</si>
  <si>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</si>
  <si>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</si>
  <si>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</si>
  <si>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</si>
  <si>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</si>
  <si>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</si>
  <si>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</si>
  <si>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</si>
  <si>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</si>
  <si>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</si>
  <si>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</si>
  <si>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</si>
  <si>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</si>
  <si>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</si>
  <si>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</si>
  <si>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</si>
  <si>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</si>
  <si>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</si>
  <si>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</si>
  <si>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</si>
  <si>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</si>
  <si>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</si>
  <si>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</si>
  <si>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</si>
  <si>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</si>
  <si>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</si>
  <si>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</si>
  <si>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</si>
  <si>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</si>
  <si>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</si>
  <si>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</si>
  <si>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</si>
  <si>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</si>
  <si>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</si>
  <si>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</si>
  <si>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</si>
  <si>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</si>
  <si>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</si>
  <si>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</si>
  <si>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</si>
  <si>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</si>
  <si>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</si>
  <si>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</si>
  <si>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</si>
  <si>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</si>
  <si>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</si>
  <si>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</si>
  <si>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</si>
  <si>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</si>
  <si>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</si>
  <si>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</si>
  <si>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</si>
  <si>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</si>
  <si>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</si>
  <si>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</si>
  <si>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</si>
  <si>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</si>
  <si>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</si>
  <si>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</si>
  <si>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</si>
  <si>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</si>
  <si>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</si>
  <si>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</si>
  <si>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</si>
  <si>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</si>
  <si>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</si>
  <si>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</si>
  <si>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</si>
  <si>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</si>
  <si>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</si>
  <si>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</si>
  <si>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</si>
  <si>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</si>
  <si>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</si>
  <si>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</si>
  <si>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</si>
  <si>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</si>
  <si>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</si>
  <si>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</si>
  <si>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</si>
  <si>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</si>
  <si>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</si>
  <si>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</si>
  <si>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</si>
  <si>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</si>
  <si>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</si>
  <si>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</si>
  <si>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</si>
  <si>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</si>
  <si>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</si>
  <si>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</si>
  <si>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</si>
  <si>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</si>
  <si>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</si>
  <si>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</si>
  <si>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</si>
  <si>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</si>
  <si>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</si>
  <si>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</si>
  <si>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</si>
  <si>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</si>
  <si>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</si>
  <si>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</si>
  <si>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</si>
  <si>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</si>
  <si>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</si>
  <si>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</si>
  <si>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</si>
  <si>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</si>
  <si>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</si>
  <si>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</si>
  <si>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</si>
  <si>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</si>
  <si>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</si>
  <si>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</si>
  <si>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</si>
  <si>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</si>
  <si>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</si>
  <si>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</si>
  <si>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</si>
  <si>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</si>
  <si>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</si>
  <si>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</si>
  <si>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</si>
  <si>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</si>
  <si>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</si>
  <si>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</si>
  <si>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</si>
  <si>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</si>
  <si>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</si>
  <si>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</si>
  <si>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</si>
  <si>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</si>
  <si>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</si>
  <si>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</si>
  <si>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</si>
  <si>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</si>
  <si>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</si>
  <si>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</si>
  <si>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</si>
  <si>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</si>
  <si>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</si>
  <si>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</si>
  <si>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</si>
  <si>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</si>
  <si>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</si>
  <si>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</si>
  <si>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</si>
  <si>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</si>
  <si>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</si>
  <si>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</si>
  <si>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</si>
  <si>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</si>
  <si>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</si>
  <si>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</si>
  <si>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</si>
  <si>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</si>
  <si>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</si>
  <si>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</si>
  <si>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</si>
  <si>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</si>
  <si>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</si>
  <si>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</si>
  <si>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</si>
  <si>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</si>
  <si>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</si>
  <si>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</si>
  <si>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</si>
  <si>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</si>
  <si>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</si>
  <si>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</si>
  <si>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</si>
  <si>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</si>
  <si>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</si>
  <si>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</si>
  <si>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</si>
  <si>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</si>
  <si>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</si>
  <si>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</si>
  <si>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</si>
  <si>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</si>
  <si>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</si>
  <si>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</si>
  <si>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</si>
  <si>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</si>
  <si>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</si>
  <si>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</si>
  <si>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</si>
  <si>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</si>
  <si>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</si>
  <si>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</si>
  <si>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</si>
  <si>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</si>
  <si>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</si>
  <si>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</si>
  <si>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</si>
  <si>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</si>
  <si>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</si>
  <si>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</si>
  <si>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</si>
  <si>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</si>
  <si>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</si>
  <si>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</si>
  <si>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</si>
  <si>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</si>
  <si>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</si>
  <si>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</si>
  <si>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</si>
  <si>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</si>
  <si>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</si>
  <si>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</si>
  <si>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</si>
  <si>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</si>
  <si>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</si>
  <si>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</si>
  <si>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</si>
  <si>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</si>
  <si>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</si>
  <si>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</si>
  <si>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</si>
  <si>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</si>
  <si>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</si>
  <si>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</si>
  <si>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</si>
  <si>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</si>
  <si>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</si>
  <si>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</si>
  <si>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</si>
  <si>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</si>
  <si>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</si>
  <si>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</si>
  <si>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</si>
  <si>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</si>
  <si>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</si>
  <si>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</si>
  <si>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</si>
  <si>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</si>
  <si>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</si>
  <si>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</si>
  <si>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</si>
  <si>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</si>
  <si>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</si>
  <si>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</si>
  <si>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</si>
  <si>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</si>
  <si>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</si>
  <si>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</si>
  <si>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</si>
  <si>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</si>
  <si>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</si>
  <si>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</si>
  <si>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</si>
  <si>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</si>
  <si>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</si>
  <si>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</si>
  <si>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</si>
  <si>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</si>
  <si>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</si>
  <si>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</si>
  <si>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</si>
  <si>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</si>
  <si>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</si>
  <si>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</si>
  <si>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</si>
  <si>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</si>
  <si>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</si>
  <si>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</si>
  <si>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</si>
  <si>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</si>
  <si>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</si>
  <si>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</si>
  <si>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</si>
  <si>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</si>
  <si>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</si>
  <si>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</si>
  <si>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</si>
  <si>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</si>
  <si>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</si>
  <si>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</si>
  <si>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</si>
  <si>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</si>
  <si>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</si>
  <si>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</si>
  <si>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</si>
  <si>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</si>
  <si>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</si>
  <si>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</si>
  <si>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</si>
  <si>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</si>
  <si>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</si>
  <si>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</si>
  <si>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</si>
  <si>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</si>
  <si>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</si>
  <si>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</si>
  <si>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</si>
  <si>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</si>
  <si>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</si>
  <si>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</si>
  <si>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</si>
  <si>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</si>
  <si>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</si>
  <si>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</si>
  <si>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</si>
  <si>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</si>
  <si>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</si>
  <si>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</si>
  <si>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</si>
  <si>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</si>
  <si>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</si>
  <si>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</si>
  <si>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</si>
  <si>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</si>
  <si>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</si>
  <si>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</si>
  <si>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</si>
  <si>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</si>
  <si>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</si>
  <si>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</si>
  <si>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</si>
  <si>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</si>
  <si>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</si>
  <si>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</si>
  <si>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</si>
  <si>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</si>
  <si>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</si>
  <si>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</si>
  <si>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</si>
  <si>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</si>
  <si>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</si>
  <si>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</si>
  <si>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</si>
  <si>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</si>
  <si>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</si>
  <si>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</si>
  <si>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</si>
  <si>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</si>
  <si>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</si>
  <si>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</si>
  <si>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</si>
  <si>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</si>
  <si>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</si>
  <si>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</si>
  <si>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</si>
  <si>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</si>
  <si>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</si>
  <si>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</si>
  <si>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</si>
  <si>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</si>
  <si>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</si>
  <si>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</si>
  <si>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</si>
  <si>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</si>
  <si>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</si>
  <si>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</si>
  <si>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</si>
  <si>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</si>
  <si>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</si>
  <si>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</si>
  <si>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</si>
  <si>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</si>
  <si>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</si>
  <si>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</si>
  <si>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</si>
  <si>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</si>
  <si>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</si>
  <si>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</si>
  <si>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</si>
  <si>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</si>
  <si>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</si>
  <si>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</si>
  <si>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</si>
  <si>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</si>
  <si>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</si>
  <si>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</si>
  <si>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</si>
  <si>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</si>
  <si>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</si>
  <si>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</si>
  <si>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</si>
  <si>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</si>
  <si>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</si>
  <si>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</si>
  <si>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</si>
  <si>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</si>
  <si>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</si>
  <si>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</si>
  <si>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</si>
  <si>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</si>
  <si>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</si>
  <si>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</si>
  <si>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</si>
  <si>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</si>
  <si>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</si>
  <si>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</si>
  <si>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</si>
  <si>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</si>
  <si>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</si>
  <si>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</si>
  <si>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</si>
  <si>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</si>
  <si>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</si>
  <si>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</si>
  <si>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</si>
  <si>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</si>
  <si>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</si>
  <si>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</si>
  <si>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</si>
  <si>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</si>
  <si>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</si>
  <si>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</si>
  <si>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</si>
  <si>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</si>
  <si>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</si>
  <si>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</si>
  <si>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</si>
  <si>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</si>
  <si>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</si>
  <si>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</si>
  <si>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</si>
  <si>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</si>
  <si>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</si>
  <si>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</si>
  <si>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</si>
  <si>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</si>
  <si>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</si>
  <si>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</si>
  <si>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</si>
  <si>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</si>
  <si>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</si>
  <si>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</si>
  <si>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</si>
  <si>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</si>
  <si>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</si>
  <si>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</si>
  <si>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</si>
  <si>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</si>
  <si>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</si>
  <si>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</si>
  <si>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</si>
  <si>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</si>
  <si>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</si>
  <si>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</si>
  <si>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</si>
  <si>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</si>
  <si>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</si>
  <si>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</si>
  <si>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</si>
  <si>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</si>
  <si>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</si>
  <si>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</si>
  <si>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</si>
  <si>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</si>
  <si>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</si>
  <si>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</si>
  <si>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</si>
  <si>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</si>
  <si>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</si>
  <si>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</si>
  <si>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</si>
  <si>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</si>
  <si>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</si>
  <si>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</si>
  <si>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</si>
  <si>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</si>
  <si>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</si>
  <si>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</si>
  <si>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</si>
  <si>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</si>
  <si>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</si>
  <si>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</si>
  <si>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</si>
  <si>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</si>
  <si>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</si>
  <si>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</si>
  <si>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</si>
  <si>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</si>
  <si>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</si>
  <si>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</si>
  <si>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</si>
  <si>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</si>
  <si>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</si>
  <si>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</si>
  <si>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</si>
  <si>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</si>
  <si>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</si>
  <si>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</si>
  <si>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</si>
  <si>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</si>
  <si>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</si>
  <si>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</si>
  <si>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</si>
  <si>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</si>
  <si>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</si>
  <si>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</si>
  <si>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</si>
  <si>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</si>
  <si>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</si>
  <si>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</si>
  <si>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</si>
  <si>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</si>
  <si>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</si>
  <si>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</si>
  <si>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</si>
  <si>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</si>
  <si>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</si>
  <si>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</si>
  <si>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</si>
  <si>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</si>
  <si>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</si>
  <si>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</si>
  <si>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</si>
  <si>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</si>
  <si>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</si>
  <si>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</si>
  <si>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</si>
  <si>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</si>
  <si>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</si>
  <si>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</si>
  <si>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</si>
  <si>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</si>
  <si>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</si>
  <si>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</si>
  <si>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</si>
  <si>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</si>
  <si>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</si>
  <si>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</si>
  <si>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</si>
  <si>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</si>
  <si>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</si>
  <si>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</si>
  <si>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</si>
  <si>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</si>
  <si>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</si>
  <si>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</si>
  <si>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</si>
  <si>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</si>
  <si>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</si>
  <si>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</si>
  <si>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</si>
  <si>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</si>
  <si>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</si>
  <si>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</si>
  <si>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</si>
  <si>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</si>
  <si>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</si>
  <si>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</si>
  <si>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</si>
  <si>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</si>
  <si>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</si>
  <si>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</si>
  <si>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</si>
  <si>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</si>
  <si>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</si>
  <si>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</si>
  <si>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</si>
  <si>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</si>
  <si>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</si>
  <si>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</si>
  <si>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</si>
  <si>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</si>
  <si>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</si>
  <si>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</si>
  <si>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</si>
  <si>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</si>
  <si>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</si>
  <si>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</si>
  <si>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</si>
  <si>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</si>
  <si>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</si>
  <si>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</si>
  <si>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</si>
  <si>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</si>
  <si>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</si>
  <si>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</si>
  <si>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</si>
  <si>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</si>
  <si>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</si>
  <si>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</si>
  <si>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</si>
  <si>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</si>
  <si>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</si>
  <si>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</si>
  <si>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</si>
  <si>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</si>
  <si>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</si>
  <si>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</si>
  <si>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</si>
  <si>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</si>
  <si>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</si>
  <si>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</si>
  <si>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</si>
  <si>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</si>
  <si>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</si>
  <si>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</si>
  <si>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</si>
  <si>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</si>
  <si>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</si>
  <si>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</si>
  <si>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</si>
  <si>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</si>
  <si>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</si>
  <si>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</si>
  <si>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</si>
  <si>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</si>
  <si>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</si>
  <si>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</si>
  <si>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</si>
  <si>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</si>
  <si>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</si>
  <si>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</si>
  <si>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</si>
  <si>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</si>
  <si>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</si>
  <si>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</si>
  <si>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</si>
  <si>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</si>
  <si>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</si>
  <si>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</si>
  <si>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</si>
  <si>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</si>
  <si>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</si>
  <si>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</si>
  <si>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</si>
  <si>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</si>
  <si>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</si>
  <si>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</si>
  <si>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</si>
  <si>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</si>
  <si>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</si>
  <si>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</si>
  <si>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</si>
  <si>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</si>
  <si>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</si>
  <si>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</si>
  <si>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</si>
  <si>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</si>
  <si>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</si>
  <si>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</si>
  <si>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</si>
  <si>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</si>
  <si>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</si>
  <si>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</si>
  <si>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</si>
  <si>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</si>
  <si>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</si>
  <si>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</si>
  <si>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</si>
  <si>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</si>
  <si>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</si>
  <si>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</si>
  <si>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</si>
  <si>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</si>
  <si>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</si>
  <si>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</si>
  <si>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</si>
  <si>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</si>
  <si>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</si>
  <si>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</si>
  <si>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</si>
  <si>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</si>
  <si>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</si>
  <si>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</si>
  <si>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</si>
  <si>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</si>
  <si>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</si>
  <si>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</si>
  <si>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</si>
  <si>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</si>
  <si>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</si>
  <si>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</si>
  <si>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</si>
  <si>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</si>
  <si>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</si>
  <si>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</si>
  <si>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</si>
  <si>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</si>
  <si>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</si>
  <si>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</si>
  <si>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</si>
  <si>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</si>
  <si>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</si>
  <si>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</si>
  <si>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</si>
  <si>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</si>
  <si>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</si>
  <si>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</si>
  <si>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</si>
  <si>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</si>
  <si>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</si>
  <si>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</si>
  <si>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</si>
  <si>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</si>
  <si>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</si>
  <si>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</si>
  <si>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</si>
  <si>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</si>
  <si>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</si>
  <si>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</si>
  <si>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</si>
  <si>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</si>
  <si>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</si>
  <si>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</si>
  <si>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</si>
  <si>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</si>
  <si>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</si>
  <si>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</si>
  <si>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</si>
  <si>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</si>
  <si>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</si>
  <si>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</si>
  <si>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</si>
  <si>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</si>
  <si>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</si>
  <si>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</si>
  <si>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</si>
  <si>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</si>
  <si>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</si>
  <si>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</si>
  <si>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</si>
  <si>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</si>
  <si>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</si>
  <si>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</si>
  <si>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</si>
  <si>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</si>
  <si>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</si>
  <si>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</si>
  <si>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</si>
  <si>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</si>
  <si>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</si>
  <si>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</si>
  <si>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</si>
  <si>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</si>
  <si>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</si>
  <si>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</si>
  <si>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</si>
  <si>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</si>
  <si>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</si>
  <si>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</si>
  <si>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</si>
  <si>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</si>
  <si>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</si>
  <si>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</si>
  <si>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</si>
  <si>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</si>
  <si>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</si>
  <si>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</si>
  <si>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</si>
  <si>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</si>
  <si>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</si>
  <si>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</si>
  <si>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</si>
  <si>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</si>
  <si>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</si>
  <si>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</si>
  <si>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</si>
  <si>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</si>
  <si>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</si>
  <si>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</si>
  <si>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</si>
  <si>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</si>
  <si>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</si>
  <si>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</si>
  <si>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</si>
  <si>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</si>
  <si>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</si>
  <si>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</si>
  <si>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</si>
  <si>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</si>
  <si>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</si>
  <si>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</si>
  <si>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</si>
  <si>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</si>
  <si>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</si>
  <si>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</si>
  <si>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</si>
  <si>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</si>
  <si>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</si>
  <si>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</si>
  <si>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</si>
  <si>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</si>
  <si>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</si>
  <si>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</si>
  <si>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</si>
  <si>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</si>
  <si>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</si>
  <si>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</si>
  <si>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</si>
  <si>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</si>
  <si>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</si>
  <si>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</si>
  <si>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</si>
  <si>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</si>
  <si>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</si>
  <si>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</si>
  <si>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</si>
  <si>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</si>
  <si>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</si>
  <si>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</si>
  <si>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</si>
  <si>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</si>
  <si>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</si>
  <si>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</si>
  <si>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</si>
  <si>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</si>
  <si>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</si>
  <si>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</si>
  <si>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</si>
  <si>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</si>
  <si>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</si>
  <si>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</si>
  <si>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</si>
  <si>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</si>
  <si>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</si>
  <si>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</si>
  <si>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</si>
  <si>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</si>
  <si>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</si>
  <si>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</si>
  <si>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</si>
  <si>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</si>
  <si>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</si>
  <si>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</si>
  <si>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</si>
  <si>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</si>
  <si>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</si>
  <si>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</si>
  <si>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</si>
  <si>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</si>
  <si>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</si>
  <si>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</si>
  <si>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</si>
  <si>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</si>
  <si>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</si>
  <si>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</si>
  <si>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</si>
  <si>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</si>
  <si>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</si>
  <si>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</si>
  <si>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</si>
  <si>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</si>
  <si>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</si>
  <si>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</si>
  <si>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</si>
  <si>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</si>
  <si>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</si>
  <si>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</si>
  <si>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</si>
  <si>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</si>
  <si>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</si>
  <si>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</si>
  <si>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</si>
  <si>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</si>
  <si>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</si>
  <si>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</si>
  <si>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</si>
  <si>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</si>
  <si>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</si>
  <si>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</si>
  <si>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</si>
  <si>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</si>
  <si>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</si>
  <si>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</si>
  <si>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</si>
  <si>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</si>
  <si>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</si>
  <si>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</si>
  <si>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</si>
  <si>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</si>
  <si>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</si>
  <si>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</si>
  <si>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</si>
  <si>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</si>
  <si>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</si>
  <si>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</si>
  <si>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</si>
  <si>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</si>
  <si>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</si>
  <si>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</si>
  <si>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</si>
  <si>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</si>
  <si>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</si>
  <si>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</si>
  <si>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</si>
  <si>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</si>
  <si>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</si>
  <si>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</si>
  <si>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</si>
  <si>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</si>
  <si>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</si>
  <si>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</si>
  <si>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</si>
  <si>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</si>
  <si>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</si>
  <si>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</si>
  <si>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</si>
  <si>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</si>
  <si>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</si>
  <si>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</si>
  <si>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</si>
  <si>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</si>
  <si>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</si>
  <si>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</si>
  <si>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</si>
  <si>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</si>
  <si>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</si>
  <si>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</si>
  <si>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</si>
  <si>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</si>
  <si>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</si>
  <si>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</si>
  <si>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</si>
  <si>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</si>
  <si>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</si>
  <si>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</si>
  <si>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</si>
  <si>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</si>
  <si>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</si>
  <si>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</si>
  <si>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</si>
  <si>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</si>
  <si>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</si>
  <si>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</si>
  <si>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</si>
  <si>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</si>
  <si>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</si>
  <si>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</si>
  <si>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</si>
  <si>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</si>
  <si>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</si>
  <si>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</si>
  <si>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</si>
  <si>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</si>
  <si>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</si>
  <si>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</si>
  <si>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</si>
  <si>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</si>
  <si>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</si>
  <si>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</si>
  <si>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</si>
  <si>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</si>
  <si>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</si>
  <si>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</si>
  <si>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</si>
  <si>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</si>
  <si>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</si>
  <si>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</si>
  <si>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</si>
  <si>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</si>
  <si>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</si>
  <si>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</si>
  <si>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</si>
  <si>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</si>
  <si>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</si>
  <si>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</si>
  <si>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</si>
  <si>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</si>
  <si>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</si>
  <si>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</si>
  <si>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</si>
  <si>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</si>
  <si>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</si>
  <si>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</si>
  <si>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</si>
  <si>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</si>
  <si>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</si>
  <si>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</si>
  <si>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</si>
  <si>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</si>
  <si>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</si>
  <si>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</si>
  <si>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</si>
  <si>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</si>
  <si>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</si>
  <si>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</si>
  <si>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</si>
  <si>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</si>
  <si>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</si>
  <si>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</si>
  <si>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</si>
  <si>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</si>
  <si>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</si>
  <si>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</si>
  <si>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</si>
  <si>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</si>
  <si>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</si>
  <si>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</si>
  <si>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</si>
  <si>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</si>
  <si>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</si>
  <si>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</si>
  <si>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</si>
  <si>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</si>
  <si>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</si>
  <si>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</si>
  <si>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</si>
  <si>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</si>
  <si>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</si>
  <si>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</si>
  <si>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</si>
  <si>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</si>
  <si>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</si>
  <si>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</si>
  <si>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</si>
  <si>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</si>
  <si>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</si>
  <si>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</si>
  <si>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</si>
  <si>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</si>
  <si>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</si>
  <si>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</si>
  <si>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</si>
  <si>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</si>
  <si>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</si>
  <si>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</si>
  <si>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</si>
  <si>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</si>
  <si>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</si>
  <si>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</si>
  <si>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</si>
  <si>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</si>
  <si>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</si>
  <si>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</si>
  <si>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</si>
  <si>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</si>
  <si>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</si>
  <si>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</si>
  <si>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</si>
  <si>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</si>
  <si>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</si>
  <si>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</si>
  <si>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</si>
  <si>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</si>
  <si>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</si>
  <si>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</si>
  <si>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</si>
  <si>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</si>
  <si>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</si>
  <si>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</si>
  <si>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</si>
  <si>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</si>
  <si>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</si>
  <si>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</si>
  <si>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</si>
  <si>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</si>
  <si>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</si>
  <si>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</si>
  <si>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</si>
  <si>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</si>
  <si>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</si>
  <si>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</si>
  <si>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</si>
  <si>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</si>
  <si>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</si>
  <si>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</si>
  <si>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</si>
  <si>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</si>
  <si>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</si>
  <si>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</si>
  <si>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</si>
  <si>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</si>
  <si>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</si>
  <si>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</si>
  <si>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</si>
  <si>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</si>
  <si>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</si>
  <si>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</si>
  <si>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</si>
  <si>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</si>
  <si>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</si>
  <si>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</si>
  <si>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</si>
  <si>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</si>
  <si>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</si>
  <si>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</si>
  <si>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</si>
  <si>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</si>
  <si>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</si>
  <si>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</si>
  <si>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</si>
  <si>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</si>
  <si>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</si>
  <si>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</si>
  <si>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</si>
  <si>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</si>
  <si>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</si>
  <si>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</si>
  <si>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</si>
  <si>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</si>
  <si>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</si>
  <si>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</si>
  <si>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</si>
  <si>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</si>
  <si>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</si>
  <si>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</si>
  <si>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</si>
  <si>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</si>
  <si>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</si>
  <si>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</si>
  <si>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</si>
  <si>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</si>
  <si>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</si>
  <si>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</si>
  <si>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</si>
  <si>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</si>
  <si>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</si>
  <si>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</si>
  <si>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</si>
  <si>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</si>
  <si>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</si>
  <si>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</si>
  <si>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</si>
  <si>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</si>
  <si>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</si>
  <si>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</si>
  <si>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</si>
  <si>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</si>
  <si>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</si>
  <si>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</si>
  <si>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</si>
  <si>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</si>
  <si>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</si>
  <si>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</si>
  <si>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</si>
  <si>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</si>
  <si>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</si>
  <si>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</si>
  <si>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</si>
  <si>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</si>
  <si>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</si>
  <si>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</si>
  <si>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</si>
  <si>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</si>
  <si>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</si>
  <si>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</si>
  <si>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</si>
  <si>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</si>
  <si>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</si>
  <si>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</si>
  <si>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</si>
  <si>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</si>
  <si>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</si>
  <si>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</si>
  <si>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</si>
  <si>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</si>
  <si>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</si>
  <si>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</si>
  <si>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</si>
  <si>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</si>
  <si>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</si>
  <si>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</si>
  <si>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</si>
  <si>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</si>
  <si>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</si>
  <si>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</si>
  <si>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</si>
  <si>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</si>
  <si>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</si>
  <si>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</si>
  <si>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</si>
  <si>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</si>
  <si>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</si>
  <si>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</si>
  <si>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</si>
  <si>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</si>
  <si>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</si>
  <si>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</si>
  <si>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</si>
  <si>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</si>
  <si>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</si>
  <si>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</si>
  <si>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</si>
  <si>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</si>
  <si>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</si>
  <si>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</si>
  <si>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</si>
  <si>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</si>
  <si>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</si>
  <si>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</si>
  <si>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</si>
  <si>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</si>
  <si>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</si>
  <si>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</si>
  <si>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</si>
  <si>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</si>
  <si>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</si>
  <si>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</si>
  <si>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</si>
  <si>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</si>
  <si>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</si>
  <si>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</si>
  <si>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</si>
  <si>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</si>
  <si>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</si>
  <si>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</si>
  <si>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</si>
  <si>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</si>
  <si>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</si>
  <si>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</si>
  <si>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</si>
  <si>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</si>
  <si>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</si>
  <si>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</si>
  <si>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</si>
  <si>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</si>
  <si>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</si>
  <si>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</si>
  <si>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</si>
  <si>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</si>
  <si>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</si>
  <si>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</si>
  <si>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</si>
  <si>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</si>
  <si>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</si>
  <si>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</si>
  <si>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</si>
  <si>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</si>
  <si>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</si>
  <si>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</si>
  <si>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</si>
  <si>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</si>
  <si>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</si>
  <si>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</si>
  <si>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</si>
  <si>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</si>
  <si>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</si>
  <si>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</si>
  <si>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</si>
  <si>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</si>
  <si>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</si>
  <si>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</si>
  <si>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</si>
  <si>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</si>
  <si>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</si>
  <si>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</si>
  <si>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</si>
  <si>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</si>
  <si>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</si>
  <si>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</si>
  <si>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</si>
  <si>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</si>
  <si>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</si>
  <si>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</si>
  <si>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</si>
  <si>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</si>
  <si>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</si>
  <si>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</si>
  <si>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</si>
  <si>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</si>
  <si>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</si>
  <si>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</si>
  <si>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</si>
  <si>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</si>
  <si>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</si>
  <si>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</si>
  <si>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</si>
  <si>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</si>
  <si>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</si>
  <si>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</si>
  <si>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</si>
  <si>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</si>
  <si>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</si>
  <si>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</si>
  <si>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</si>
  <si>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</si>
  <si>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</si>
  <si>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</si>
  <si>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</si>
  <si>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</si>
  <si>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</si>
  <si>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</si>
  <si>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</si>
  <si>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</si>
  <si>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</si>
  <si>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</si>
  <si>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</si>
  <si>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</si>
  <si>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</si>
  <si>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</si>
  <si>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</si>
  <si>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</si>
  <si>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</si>
  <si>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</si>
  <si>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</si>
  <si>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</si>
  <si>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</si>
  <si>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</si>
  <si>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</si>
  <si>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</si>
  <si>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</si>
  <si>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</si>
  <si>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</si>
  <si>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</si>
  <si>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</si>
  <si>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</si>
  <si>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</si>
  <si>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</si>
  <si>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</si>
  <si>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</si>
  <si>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</si>
  <si>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</si>
  <si>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</si>
  <si>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</si>
  <si>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</si>
  <si>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</si>
  <si>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</si>
  <si>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</si>
  <si>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</si>
  <si>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</si>
  <si>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</si>
  <si>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</si>
  <si>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</si>
  <si>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</si>
  <si>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</si>
  <si>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</si>
  <si>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</si>
  <si>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</si>
  <si>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</si>
  <si>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</si>
  <si>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</si>
  <si>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</si>
  <si>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</si>
  <si>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</si>
  <si>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</si>
  <si>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</si>
  <si>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</si>
  <si>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</si>
  <si>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</si>
  <si>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</si>
  <si>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</si>
  <si>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</si>
  <si>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</si>
  <si>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</si>
  <si>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</si>
  <si>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</si>
  <si>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</si>
  <si>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</si>
  <si>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</si>
  <si>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</si>
  <si>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</si>
  <si>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</si>
  <si>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</si>
  <si>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</si>
  <si>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</si>
  <si>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</si>
  <si>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</si>
  <si>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</si>
  <si>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</si>
  <si>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</si>
  <si>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</si>
  <si>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</si>
  <si>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</si>
  <si>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</si>
  <si>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</si>
  <si>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</si>
  <si>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</si>
  <si>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</si>
  <si>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</si>
  <si>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</si>
  <si>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</si>
  <si>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</si>
  <si>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</si>
  <si>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</si>
  <si>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</si>
  <si>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</si>
  <si>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</si>
  <si>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</si>
  <si>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</si>
  <si>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</si>
  <si>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</si>
  <si>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</si>
  <si>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</si>
  <si>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</si>
  <si>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</si>
  <si>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</si>
  <si>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</si>
  <si>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</si>
  <si>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</si>
  <si>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</si>
  <si>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</si>
  <si>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</si>
  <si>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</si>
  <si>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</si>
  <si>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</si>
  <si>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</si>
  <si>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</si>
  <si>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</si>
  <si>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</si>
  <si>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</si>
  <si>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</si>
  <si>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</si>
  <si>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</si>
  <si>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</si>
  <si>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</si>
  <si>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</si>
  <si>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</si>
  <si>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</si>
  <si>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</si>
  <si>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</si>
  <si>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</si>
  <si>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</si>
  <si>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</si>
  <si>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</si>
  <si>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</si>
  <si>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</si>
  <si>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</si>
  <si>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</si>
  <si>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</si>
  <si>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</si>
  <si>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</si>
  <si>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</si>
  <si>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</si>
  <si>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</si>
  <si>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</si>
  <si>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</si>
  <si>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</si>
  <si>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</si>
  <si>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</si>
  <si>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</si>
  <si>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</si>
  <si>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</si>
  <si>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</si>
  <si>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</si>
  <si>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</si>
  <si>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</si>
  <si>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</si>
  <si>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</si>
  <si>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</si>
  <si>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</si>
  <si>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</si>
  <si>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</si>
  <si>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</si>
  <si>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</si>
  <si>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</si>
  <si>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</si>
  <si>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</si>
  <si>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</si>
  <si>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</si>
  <si>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</si>
  <si>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</si>
  <si>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</si>
  <si>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</si>
  <si>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</si>
  <si>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</si>
  <si>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</si>
  <si>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</si>
  <si>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</si>
  <si>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</si>
  <si>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</si>
  <si>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</si>
  <si>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</si>
  <si>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</si>
  <si>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</si>
  <si>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</si>
  <si>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</si>
  <si>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</si>
  <si>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</si>
  <si>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</si>
  <si>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</si>
  <si>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</si>
  <si>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</si>
  <si>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</si>
  <si>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</si>
  <si>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</si>
  <si>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</si>
  <si>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</si>
  <si>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</si>
  <si>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</si>
  <si>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</si>
  <si>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</si>
  <si>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</si>
  <si>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</si>
  <si>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</si>
  <si>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</si>
  <si>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</si>
  <si>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</si>
  <si>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</si>
  <si>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</si>
  <si>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</si>
  <si>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</si>
  <si>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</si>
  <si>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</si>
  <si>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</si>
  <si>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</si>
  <si>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</si>
  <si>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</si>
  <si>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</si>
  <si>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</si>
  <si>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</si>
  <si>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</si>
  <si>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</si>
  <si>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</si>
  <si>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</si>
  <si>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</si>
  <si>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</si>
  <si>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</si>
  <si>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</si>
  <si>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</si>
  <si>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</si>
  <si>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</si>
  <si>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</si>
  <si>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</si>
  <si>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</si>
  <si>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</si>
  <si>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</si>
  <si>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</si>
  <si>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</si>
  <si>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</si>
  <si>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</si>
  <si>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</si>
  <si>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</si>
  <si>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</si>
  <si>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</si>
  <si>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</si>
  <si>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</si>
  <si>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</si>
  <si>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</si>
  <si>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</si>
  <si>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</si>
  <si>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</si>
  <si>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</si>
  <si>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</si>
  <si>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</si>
  <si>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</si>
  <si>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</si>
  <si>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</si>
  <si>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</si>
  <si>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</si>
  <si>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</si>
  <si>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</si>
  <si>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</si>
  <si>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</si>
  <si>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</si>
  <si>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</si>
  <si>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</si>
  <si>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</si>
  <si>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</si>
  <si>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</si>
  <si>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</si>
  <si>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</si>
  <si>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</si>
  <si>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</si>
  <si>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</si>
  <si>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</si>
  <si>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</si>
  <si>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</si>
  <si>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</si>
  <si>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</si>
  <si>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</si>
  <si>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</si>
  <si>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</si>
  <si>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</si>
  <si>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</si>
  <si>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</si>
  <si>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</si>
  <si>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</si>
  <si>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</si>
  <si>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</si>
  <si>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</si>
  <si>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</si>
  <si>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</si>
  <si>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</si>
  <si>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</si>
  <si>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</si>
  <si>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</si>
  <si>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</si>
  <si>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</si>
  <si>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</si>
  <si>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</si>
  <si>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</si>
  <si>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</si>
  <si>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</si>
  <si>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</si>
  <si>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</si>
  <si>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</si>
  <si>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</si>
  <si>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</si>
  <si>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</si>
  <si>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</si>
  <si>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</si>
  <si>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</si>
  <si>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</si>
  <si>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</si>
  <si>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</si>
  <si>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</si>
  <si>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</si>
  <si>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</si>
  <si>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</si>
  <si>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</si>
  <si>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</si>
  <si>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</si>
  <si>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</si>
  <si>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</si>
  <si>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</si>
  <si>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</si>
  <si>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</si>
  <si>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</si>
  <si>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</si>
  <si>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</si>
  <si>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</si>
  <si>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</si>
  <si>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</si>
  <si>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</si>
  <si>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</si>
  <si>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</si>
  <si>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</si>
  <si>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</si>
  <si>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</si>
  <si>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</si>
  <si>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</si>
  <si>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</si>
  <si>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</si>
  <si>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</si>
  <si>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</si>
  <si>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</si>
  <si>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</si>
  <si>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</si>
  <si>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</si>
  <si>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</si>
  <si>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</si>
  <si>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</si>
  <si>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</si>
  <si>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</si>
  <si>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</si>
  <si>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</si>
  <si>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</si>
  <si>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</si>
  <si>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</si>
  <si>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</si>
  <si>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</si>
  <si>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</si>
  <si>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</si>
  <si>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</si>
  <si>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</si>
  <si>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</si>
  <si>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</si>
  <si>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</si>
  <si>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</si>
  <si>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</si>
  <si>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</si>
  <si>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</si>
  <si>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</si>
  <si>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</si>
  <si>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</si>
  <si>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</si>
  <si>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</si>
  <si>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</si>
  <si>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</si>
  <si>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</si>
  <si>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</si>
  <si>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</si>
  <si>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</si>
  <si>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</si>
  <si>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</si>
  <si>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</si>
  <si>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</si>
  <si>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</si>
  <si>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</si>
  <si>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</si>
  <si>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</si>
  <si>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</si>
  <si>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</si>
  <si>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</si>
  <si>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</si>
  <si>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</si>
  <si>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</si>
  <si>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</si>
  <si>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</si>
  <si>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</si>
  <si>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</si>
  <si>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</si>
  <si>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</si>
  <si>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</si>
  <si>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</si>
  <si>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</si>
  <si>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</si>
  <si>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</si>
  <si>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</si>
  <si>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</si>
  <si>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</si>
  <si>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</si>
  <si>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</si>
  <si>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</si>
  <si>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</si>
  <si>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</si>
  <si>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</si>
  <si>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</si>
  <si>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</si>
  <si>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</si>
  <si>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</si>
  <si>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</si>
  <si>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</si>
  <si>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</si>
  <si>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</si>
  <si>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</si>
  <si>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</si>
  <si>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</si>
  <si>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</si>
  <si>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</si>
  <si>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</si>
  <si>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</si>
  <si>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</si>
  <si>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</si>
  <si>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</si>
  <si>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</si>
  <si>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</si>
  <si>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</si>
  <si>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</si>
  <si>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</si>
  <si>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</si>
  <si>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</si>
  <si>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</si>
  <si>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</si>
  <si>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</si>
  <si>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</si>
  <si>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</si>
  <si>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</si>
  <si>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</si>
  <si>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</si>
  <si>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</si>
  <si>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</si>
  <si>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</si>
  <si>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</si>
  <si>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</si>
  <si>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</si>
  <si>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</si>
  <si>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</si>
  <si>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</si>
  <si>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</si>
  <si>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</si>
  <si>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</si>
  <si>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</si>
  <si>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</si>
  <si>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</si>
  <si>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</si>
  <si>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</si>
  <si>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</si>
  <si>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</si>
  <si>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</si>
  <si>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</si>
  <si>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</si>
  <si>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</si>
  <si>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</si>
  <si>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</si>
  <si>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</si>
  <si>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</si>
  <si>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</si>
  <si>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</si>
  <si>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</si>
  <si>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</si>
  <si>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</si>
  <si>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</si>
  <si>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</si>
  <si>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</si>
  <si>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</si>
  <si>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</si>
  <si>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</si>
  <si>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</si>
  <si>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</si>
  <si>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</si>
  <si>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</si>
  <si>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</si>
  <si>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</si>
  <si>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</si>
  <si>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</si>
  <si>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</si>
  <si>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</si>
  <si>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</si>
  <si>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</si>
  <si>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</si>
  <si>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</si>
  <si>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</si>
  <si>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</si>
  <si>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</si>
  <si>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</si>
  <si>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</si>
  <si>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</si>
  <si>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</si>
  <si>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</si>
  <si>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</si>
  <si>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</si>
  <si>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</si>
  <si>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</si>
  <si>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</si>
  <si>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</si>
  <si>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</si>
  <si>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</si>
  <si>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</si>
  <si>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</si>
  <si>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</si>
  <si>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</si>
  <si>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</si>
  <si>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</si>
  <si>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</si>
  <si>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</si>
  <si>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</si>
  <si>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</si>
  <si>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</si>
  <si>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</si>
  <si>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</si>
  <si>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</si>
  <si>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</si>
  <si>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</si>
  <si>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</si>
  <si>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</si>
  <si>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</si>
  <si>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</si>
  <si>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</si>
  <si>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</si>
  <si>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</si>
  <si>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</si>
  <si>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</si>
  <si>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</si>
  <si>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</si>
  <si>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</si>
  <si>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</si>
  <si>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</si>
  <si>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</si>
  <si>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</si>
  <si>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</si>
  <si>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</si>
  <si>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</si>
  <si>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</si>
  <si>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</si>
  <si>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</si>
  <si>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</si>
  <si>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</si>
  <si>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</si>
  <si>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</si>
  <si>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</si>
  <si>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</si>
  <si>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</si>
  <si>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</si>
  <si>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</si>
  <si>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</si>
  <si>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</si>
  <si>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</si>
  <si>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</si>
  <si>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</si>
  <si>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</si>
  <si>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</si>
  <si>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</si>
  <si>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</si>
  <si>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</si>
  <si>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</si>
  <si>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</si>
  <si>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</si>
  <si>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</si>
  <si>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</si>
  <si>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</si>
  <si>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</si>
  <si>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</si>
  <si>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</si>
  <si>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</si>
  <si>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</si>
  <si>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</si>
  <si>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</si>
  <si>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</si>
  <si>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</si>
  <si>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</si>
  <si>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</si>
  <si>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</si>
  <si>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</si>
  <si>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</si>
  <si>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</si>
  <si>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</si>
  <si>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</si>
  <si>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</si>
  <si>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</si>
  <si>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</si>
  <si>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</si>
  <si>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</si>
  <si>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</si>
  <si>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</si>
  <si>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</si>
  <si>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</si>
  <si>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</si>
  <si>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</si>
  <si>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</si>
  <si>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</si>
  <si>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</si>
  <si>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</si>
  <si>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</si>
  <si>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</si>
  <si>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</si>
  <si>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</si>
  <si>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</si>
  <si>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</si>
  <si>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</si>
  <si>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</si>
  <si>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</si>
  <si>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</si>
  <si>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</si>
  <si>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</si>
  <si>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</si>
  <si>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</si>
  <si>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</si>
  <si>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</si>
  <si>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</si>
  <si>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</si>
  <si>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</si>
  <si>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</si>
  <si>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</si>
  <si>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</si>
  <si>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</si>
  <si>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</si>
  <si>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</si>
  <si>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</si>
  <si>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</si>
  <si>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</si>
  <si>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</si>
  <si>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</si>
  <si>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</si>
  <si>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</si>
  <si>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</si>
  <si>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</si>
  <si>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</si>
  <si>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</si>
  <si>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</si>
  <si>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</si>
  <si>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</si>
  <si>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</si>
  <si>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</si>
  <si>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</si>
  <si>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</si>
  <si>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</si>
  <si>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</si>
  <si>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</si>
  <si>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</si>
  <si>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</si>
  <si>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</si>
  <si>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</si>
  <si>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</si>
  <si>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</si>
  <si>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</si>
  <si>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</si>
  <si>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</si>
  <si>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</si>
  <si>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</si>
  <si>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</si>
  <si>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</si>
  <si>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</si>
  <si>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</si>
  <si>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</si>
  <si>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</si>
  <si>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</si>
  <si>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</si>
  <si>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</si>
  <si>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</si>
  <si>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</si>
  <si>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</si>
  <si>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</si>
  <si>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</si>
  <si>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</si>
  <si>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</si>
  <si>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</si>
  <si>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</si>
  <si>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</si>
  <si>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</si>
  <si>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</si>
  <si>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</si>
  <si>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</si>
  <si>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</si>
  <si>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</si>
  <si>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</si>
  <si>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</si>
  <si>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</si>
  <si>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</si>
  <si>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</si>
  <si>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</si>
  <si>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</si>
  <si>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</si>
  <si>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</si>
  <si>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</si>
  <si>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</si>
  <si>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</si>
  <si>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</si>
  <si>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</si>
  <si>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</si>
  <si>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</si>
  <si>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</si>
  <si>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</si>
  <si>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</si>
  <si>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</si>
  <si>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</si>
  <si>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</si>
  <si>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</si>
  <si>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</si>
  <si>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</si>
  <si>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</si>
  <si>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</si>
  <si>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</si>
  <si>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</si>
  <si>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</si>
  <si>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</si>
  <si>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</si>
  <si>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</si>
  <si>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</si>
  <si>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</si>
  <si>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</si>
  <si>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</si>
  <si>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</si>
  <si>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</si>
  <si>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</si>
  <si>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</si>
  <si>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</si>
  <si>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</si>
  <si>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</si>
  <si>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</si>
  <si>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</si>
  <si>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</si>
  <si>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</si>
  <si>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</si>
  <si>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</si>
  <si>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</si>
  <si>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</si>
  <si>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</si>
  <si>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</si>
  <si>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</si>
  <si>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</si>
  <si>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</si>
  <si>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</si>
  <si>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</si>
  <si>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</si>
  <si>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</si>
  <si>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</si>
  <si>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</si>
  <si>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</si>
  <si>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</si>
  <si>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</si>
  <si>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</si>
  <si>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</si>
  <si>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</si>
  <si>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</si>
  <si>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</si>
  <si>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</si>
  <si>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</si>
  <si>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</si>
  <si>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</si>
  <si>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</si>
  <si>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</si>
  <si>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</si>
  <si>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</si>
  <si>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</si>
  <si>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</si>
  <si>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</si>
  <si>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</si>
  <si>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</si>
  <si>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</si>
  <si>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</si>
  <si>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</si>
  <si>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</si>
  <si>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</si>
  <si>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</si>
  <si>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</si>
  <si>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</si>
  <si>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</si>
  <si>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</si>
  <si>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</si>
  <si>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</si>
  <si>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</si>
  <si>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</si>
  <si>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</si>
  <si>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</si>
  <si>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</si>
  <si>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</si>
  <si>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</si>
  <si>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</si>
  <si>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</si>
  <si>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</si>
  <si>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</si>
  <si>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</si>
  <si>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</si>
  <si>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</si>
  <si>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</si>
  <si>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</si>
  <si>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</si>
  <si>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</si>
  <si>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</si>
  <si>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</si>
  <si>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</si>
  <si>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</si>
  <si>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</si>
  <si>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</si>
  <si>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</si>
  <si>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</si>
  <si>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</si>
  <si>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</si>
  <si>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</si>
  <si>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</si>
  <si>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</si>
  <si>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</si>
  <si>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</si>
  <si>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</si>
  <si>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</si>
  <si>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</si>
  <si>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</si>
  <si>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</si>
  <si>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</si>
  <si>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</si>
  <si>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</si>
  <si>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</si>
  <si>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</si>
  <si>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</si>
  <si>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</si>
  <si>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</si>
  <si>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</si>
  <si>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</si>
  <si>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</si>
  <si>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</si>
  <si>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</si>
  <si>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</si>
  <si>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</si>
  <si>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</si>
  <si>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</si>
  <si>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</si>
  <si>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</si>
  <si>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</si>
  <si>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</si>
  <si>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</si>
  <si>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</si>
  <si>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</si>
  <si>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</si>
  <si>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</si>
  <si>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</si>
  <si>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</si>
  <si>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</si>
  <si>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</si>
  <si>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</si>
  <si>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</si>
  <si>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</si>
  <si>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</si>
  <si>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</si>
  <si>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</si>
  <si>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</si>
  <si>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</si>
  <si>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</si>
  <si>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</si>
  <si>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</si>
  <si>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</si>
  <si>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</si>
  <si>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</si>
  <si>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</si>
  <si>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</si>
  <si>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</si>
  <si>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</si>
  <si>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</si>
  <si>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</si>
  <si>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</si>
  <si>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</si>
  <si>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</si>
  <si>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</si>
  <si>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</si>
  <si>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</si>
  <si>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</si>
  <si>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</si>
  <si>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</si>
  <si>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</si>
  <si>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</si>
  <si>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</si>
  <si>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</si>
  <si>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</si>
  <si>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</si>
  <si>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</si>
  <si>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</si>
  <si>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</si>
  <si>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</si>
  <si>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</si>
  <si>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</si>
  <si>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</si>
  <si>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</si>
  <si>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</si>
  <si>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</si>
  <si>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</si>
  <si>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</si>
  <si>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</si>
  <si>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</si>
  <si>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</si>
  <si>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</si>
  <si>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</si>
  <si>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</si>
  <si>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</si>
  <si>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</si>
  <si>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</si>
  <si>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</si>
  <si>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</si>
  <si>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</si>
  <si>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</si>
  <si>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</si>
  <si>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</si>
  <si>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</si>
  <si>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</si>
  <si>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</si>
  <si>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</si>
  <si>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</si>
  <si>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</si>
  <si>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</si>
  <si>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</si>
  <si>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</si>
  <si>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</si>
  <si>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</si>
  <si>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</si>
  <si>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</si>
  <si>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</si>
  <si>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</si>
  <si>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</si>
  <si>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</si>
  <si>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</si>
  <si>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</si>
  <si>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</si>
  <si>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</si>
  <si>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</si>
  <si>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</si>
  <si>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</si>
  <si>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</si>
  <si>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</si>
  <si>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</si>
  <si>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</si>
  <si>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</si>
  <si>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</si>
  <si>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</si>
  <si>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</si>
  <si>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</si>
  <si>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</si>
  <si>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</si>
  <si>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</si>
  <si>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</si>
  <si>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</si>
  <si>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</si>
  <si>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</si>
  <si>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</si>
  <si>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</si>
  <si>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</si>
  <si>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</si>
  <si>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</si>
  <si>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</si>
  <si>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</si>
  <si>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</si>
  <si>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</si>
  <si>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</si>
  <si>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</si>
  <si>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</si>
  <si>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</si>
  <si>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</si>
  <si>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</si>
  <si>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</si>
  <si>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</si>
  <si>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</si>
  <si>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</si>
  <si>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</si>
  <si>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</si>
  <si>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</si>
  <si>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</si>
  <si>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</si>
  <si>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</si>
  <si>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</si>
  <si>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</si>
  <si>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</si>
  <si>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</si>
  <si>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</si>
  <si>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</si>
  <si>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</si>
  <si>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</si>
  <si>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</si>
  <si>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</si>
  <si>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</si>
  <si>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</si>
  <si>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</si>
  <si>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</si>
  <si>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</si>
  <si>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</si>
  <si>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</si>
  <si>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</si>
  <si>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</si>
  <si>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</si>
  <si>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</si>
  <si>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</si>
  <si>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</si>
  <si>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</si>
  <si>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</si>
  <si>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</si>
  <si>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</si>
  <si>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</si>
  <si>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</si>
  <si>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</si>
  <si>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</si>
  <si>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</si>
  <si>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</si>
  <si>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</si>
  <si>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</si>
  <si>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</si>
  <si>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</si>
  <si>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</si>
  <si>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</si>
  <si>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</si>
  <si>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</si>
  <si>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</si>
  <si>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</si>
  <si>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</si>
  <si>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</si>
  <si>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</si>
  <si>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</si>
  <si>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</si>
  <si>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</si>
  <si>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</si>
  <si>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</si>
  <si>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</si>
  <si>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</si>
  <si>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</si>
  <si>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</si>
  <si>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</si>
  <si>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</si>
  <si>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</si>
  <si>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</si>
  <si>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</si>
  <si>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</si>
  <si>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</si>
  <si>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</si>
  <si>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</si>
  <si>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</si>
  <si>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</si>
  <si>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</si>
  <si>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</si>
  <si>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</si>
  <si>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</si>
  <si>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</si>
  <si>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</si>
  <si>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</si>
  <si>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</si>
  <si>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</si>
  <si>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</si>
  <si>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</si>
  <si>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</si>
  <si>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</si>
  <si>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</si>
  <si>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</si>
  <si>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</si>
  <si>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</si>
  <si>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</si>
  <si>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</si>
  <si>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</si>
  <si>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</si>
  <si>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</si>
  <si>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</si>
  <si>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</si>
  <si>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</si>
  <si>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</si>
  <si>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</si>
  <si>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</si>
  <si>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</si>
  <si>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</si>
  <si>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</si>
  <si>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</si>
  <si>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</si>
  <si>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</si>
  <si>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</si>
  <si>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</si>
  <si>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</si>
  <si>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</si>
  <si>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</si>
  <si>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</si>
  <si>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</si>
  <si>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</si>
  <si>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</si>
  <si>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</si>
  <si>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</si>
  <si>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</si>
  <si>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</si>
  <si>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</si>
  <si>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</si>
  <si>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</si>
  <si>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</si>
  <si>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</si>
  <si>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</si>
  <si>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</si>
  <si>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</si>
  <si>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</si>
  <si>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</si>
  <si>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</si>
  <si>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</si>
  <si>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</si>
  <si>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</si>
  <si>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</si>
  <si>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</si>
  <si>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</si>
  <si>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</si>
  <si>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</si>
  <si>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</si>
  <si>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</si>
  <si>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</si>
  <si>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</si>
  <si>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</si>
  <si>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</si>
  <si>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</si>
  <si>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</si>
  <si>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</si>
  <si>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</si>
  <si>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</si>
  <si>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</si>
  <si>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</si>
  <si>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</si>
  <si>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</si>
  <si>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</si>
  <si>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</si>
  <si>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</si>
  <si>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</si>
  <si>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</si>
  <si>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</si>
  <si>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</si>
  <si>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</si>
  <si>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</si>
  <si>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</si>
  <si>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</si>
  <si>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</si>
  <si>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</si>
  <si>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</si>
  <si>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</si>
  <si>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</si>
  <si>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</si>
  <si>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</si>
  <si>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</si>
  <si>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</si>
  <si>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</si>
  <si>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</si>
  <si>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</si>
  <si>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</si>
  <si>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</si>
  <si>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</si>
  <si>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</si>
  <si>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</si>
  <si>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</si>
  <si>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</si>
  <si>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</si>
  <si>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</si>
  <si>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</si>
  <si>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</si>
  <si>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</si>
  <si>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</si>
  <si>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</si>
  <si>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</si>
  <si>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</si>
  <si>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</si>
  <si>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</si>
  <si>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</si>
  <si>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</si>
  <si>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</si>
  <si>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</si>
  <si>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</si>
  <si>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</si>
  <si>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</si>
  <si>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</si>
  <si>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</si>
  <si>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</si>
  <si>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</si>
  <si>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</si>
  <si>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</si>
  <si>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</si>
  <si>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</si>
  <si>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</si>
  <si>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</si>
  <si>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</si>
  <si>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</si>
  <si>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</si>
  <si>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</si>
  <si>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</si>
  <si>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</si>
  <si>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</si>
  <si>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</si>
  <si>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</si>
  <si>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</si>
  <si>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</si>
  <si>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</si>
  <si>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</si>
  <si>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</si>
  <si>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</si>
  <si>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</si>
  <si>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</si>
  <si>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</si>
  <si>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</si>
  <si>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</si>
  <si>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</si>
  <si>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</si>
  <si>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</si>
  <si>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</si>
  <si>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</si>
  <si>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</si>
  <si>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</si>
  <si>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</si>
  <si>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</si>
  <si>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</si>
  <si>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</si>
  <si>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</si>
  <si>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</si>
  <si>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</si>
  <si>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</si>
  <si>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</si>
  <si>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</si>
  <si>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</si>
  <si>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</si>
  <si>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</si>
  <si>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</si>
  <si>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</si>
  <si>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</si>
  <si>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</si>
  <si>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</si>
  <si>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</si>
  <si>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</si>
  <si>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</si>
  <si>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</si>
  <si>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</si>
  <si>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</si>
  <si>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</si>
  <si>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</si>
  <si>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</si>
  <si>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</si>
  <si>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</si>
  <si>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</si>
  <si>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</si>
  <si>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</si>
  <si>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</si>
  <si>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</si>
  <si>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</si>
  <si>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</si>
  <si>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</si>
  <si>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</si>
  <si>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</si>
  <si>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</si>
  <si>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</si>
  <si>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</si>
  <si>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</si>
  <si>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</si>
  <si>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</si>
  <si>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</si>
  <si>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</si>
  <si>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</si>
  <si>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</si>
  <si>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</si>
  <si>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</si>
  <si>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</si>
  <si>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</si>
  <si>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</si>
  <si>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</si>
  <si>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</si>
  <si>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</si>
  <si>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</si>
  <si>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</si>
  <si>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</si>
  <si>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</si>
  <si>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</si>
  <si>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</si>
  <si>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</si>
  <si>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</si>
  <si>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</si>
  <si>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</si>
  <si>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</si>
  <si>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</si>
  <si>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</si>
  <si>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</si>
  <si>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</si>
  <si>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</si>
  <si>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</si>
  <si>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</si>
  <si>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</si>
  <si>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</si>
  <si>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</si>
  <si>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</si>
  <si>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</si>
  <si>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</si>
  <si>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</si>
  <si>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</si>
  <si>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</si>
  <si>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</si>
  <si>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</si>
  <si>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</si>
  <si>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</si>
  <si>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</si>
  <si>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</si>
  <si>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</si>
  <si>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</si>
  <si>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</si>
  <si>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</si>
  <si>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</si>
  <si>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</si>
  <si>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</si>
  <si>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</si>
  <si>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</si>
  <si>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</si>
  <si>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</si>
  <si>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</si>
  <si>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</si>
  <si>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</si>
  <si>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</si>
  <si>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</si>
  <si>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</si>
  <si>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</si>
  <si>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</si>
  <si>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</si>
  <si>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</si>
  <si>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</si>
  <si>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</si>
  <si>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</si>
  <si>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</si>
  <si>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</si>
  <si>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</si>
  <si>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</si>
  <si>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</si>
  <si>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</si>
  <si>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</si>
  <si>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</si>
  <si>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</si>
  <si>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</si>
  <si>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</si>
  <si>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</si>
  <si>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</si>
  <si>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</si>
  <si>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</si>
  <si>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</si>
  <si>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</si>
  <si>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</si>
  <si>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</si>
  <si>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</si>
  <si>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</si>
  <si>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</si>
  <si>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</si>
  <si>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</si>
  <si>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</si>
  <si>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</si>
  <si>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</si>
  <si>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</si>
  <si>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</si>
  <si>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</si>
  <si>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</si>
  <si>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</si>
  <si>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</si>
  <si>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</si>
  <si>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</si>
  <si>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</si>
  <si>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</si>
  <si>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</si>
  <si>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</si>
  <si>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</si>
  <si>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</si>
  <si>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</si>
  <si>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</si>
  <si>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</si>
  <si>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</si>
  <si>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</si>
  <si>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</si>
  <si>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</si>
  <si>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</si>
  <si>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</si>
  <si>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</si>
  <si>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</si>
  <si>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</si>
  <si>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</si>
  <si>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</si>
  <si>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</si>
  <si>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</si>
  <si>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</si>
  <si>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</si>
  <si>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</si>
  <si>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</si>
  <si>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</si>
  <si>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</si>
  <si>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</si>
  <si>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</si>
  <si>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</si>
  <si>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</si>
  <si>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</si>
  <si>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</si>
  <si>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</si>
  <si>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</si>
  <si>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</si>
  <si>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</si>
  <si>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</si>
  <si>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</si>
  <si>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</si>
  <si>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</si>
  <si>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</si>
  <si>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</si>
  <si>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</si>
  <si>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</si>
  <si>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</si>
  <si>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</si>
  <si>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</si>
  <si>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</si>
  <si>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</si>
  <si>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</si>
  <si>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</si>
  <si>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</si>
  <si>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</si>
  <si>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</si>
  <si>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</si>
  <si>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</si>
  <si>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</si>
  <si>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</si>
  <si>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</si>
  <si>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</si>
  <si>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</si>
  <si>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</si>
  <si>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</si>
  <si>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</si>
  <si>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</si>
  <si>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</si>
  <si>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</si>
  <si>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</si>
  <si>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</si>
  <si>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</si>
  <si>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</si>
  <si>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</si>
  <si>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</si>
  <si>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</si>
  <si>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</si>
  <si>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</si>
  <si>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</si>
  <si>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</si>
  <si>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</si>
  <si>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</si>
  <si>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</si>
  <si>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</si>
  <si>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</si>
  <si>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</si>
  <si>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</si>
  <si>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</si>
  <si>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</si>
  <si>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</si>
  <si>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</si>
  <si>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</si>
  <si>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</si>
  <si>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</si>
  <si>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</si>
  <si>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</si>
  <si>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</si>
  <si>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</si>
  <si>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</si>
  <si>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</si>
  <si>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</si>
  <si>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</si>
  <si>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</si>
  <si>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</si>
  <si>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</si>
  <si>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</si>
  <si>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</si>
  <si>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</si>
  <si>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</si>
  <si>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</si>
  <si>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</si>
  <si>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</si>
  <si>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</si>
  <si>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</si>
  <si>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</si>
  <si>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</si>
  <si>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</si>
  <si>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</si>
  <si>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</si>
  <si>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</si>
  <si>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</si>
  <si>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</si>
  <si>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</si>
  <si>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</si>
  <si>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</si>
  <si>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</si>
  <si>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</si>
  <si>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</si>
  <si>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</si>
  <si>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</si>
  <si>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</si>
  <si>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</si>
  <si>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</si>
  <si>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</si>
  <si>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</si>
  <si>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</si>
  <si>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</si>
  <si>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</si>
  <si>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</si>
  <si>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</si>
  <si>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</si>
  <si>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</si>
  <si>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</si>
  <si>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</si>
  <si>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</si>
  <si>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</si>
  <si>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</si>
  <si>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</si>
  <si>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</si>
  <si>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</si>
  <si>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</si>
  <si>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</si>
  <si>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</si>
  <si>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</si>
  <si>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</si>
  <si>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</si>
  <si>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</si>
  <si>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</si>
  <si>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</si>
  <si>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</si>
  <si>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</si>
  <si>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</si>
  <si>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</si>
  <si>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</si>
  <si>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</si>
  <si>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</si>
  <si>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</si>
  <si>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</si>
  <si>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</si>
  <si>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</si>
  <si>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</si>
  <si>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</si>
  <si>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</si>
  <si>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</si>
  <si>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</si>
  <si>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</si>
  <si>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</si>
  <si>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</si>
  <si>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</si>
  <si>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</si>
  <si>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</si>
  <si>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</si>
  <si>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</si>
  <si>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</si>
  <si>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</si>
  <si>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</si>
  <si>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</si>
  <si>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</si>
  <si>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</si>
  <si>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</si>
  <si>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</si>
  <si>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</si>
  <si>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</si>
  <si>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</si>
  <si>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</si>
  <si>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</si>
  <si>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</si>
  <si>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</si>
  <si>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</si>
  <si>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</si>
  <si>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</si>
  <si>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</si>
  <si>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</si>
  <si>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</si>
  <si>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</si>
  <si>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</si>
  <si>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</si>
  <si>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</si>
  <si>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</si>
  <si>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</si>
  <si>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</si>
  <si>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</si>
  <si>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</si>
  <si>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</si>
  <si>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</si>
  <si>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</si>
  <si>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</si>
  <si>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</si>
  <si>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</si>
  <si>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</si>
  <si>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</si>
  <si>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</si>
  <si>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</si>
  <si>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</si>
  <si>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</si>
  <si>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</si>
  <si>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</si>
  <si>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</si>
  <si>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</si>
  <si>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</si>
  <si>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</si>
  <si>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</si>
  <si>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</si>
  <si>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</si>
  <si>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</si>
  <si>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</si>
  <si>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</si>
  <si>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</si>
  <si>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</si>
  <si>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</si>
  <si>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</si>
  <si>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</si>
  <si>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</si>
  <si>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</si>
  <si>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</si>
  <si>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</si>
  <si>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</si>
  <si>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</si>
  <si>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</si>
  <si>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</si>
  <si>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</si>
  <si>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</si>
  <si>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</si>
  <si>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</si>
  <si>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</si>
  <si>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</si>
  <si>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</si>
  <si>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</si>
  <si>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</si>
  <si>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</si>
  <si>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</si>
  <si>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</si>
  <si>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</si>
  <si>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</si>
  <si>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</si>
  <si>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</si>
  <si>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</si>
  <si>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</si>
  <si>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</si>
  <si>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</si>
  <si>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</si>
  <si>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</si>
  <si>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</si>
  <si>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</si>
  <si>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</si>
  <si>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</si>
  <si>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</si>
  <si>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</si>
  <si>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</si>
  <si>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</si>
  <si>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</si>
  <si>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</si>
  <si>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</si>
  <si>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</si>
  <si>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</si>
  <si>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</si>
  <si>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</si>
  <si>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</si>
  <si>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</si>
  <si>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</si>
  <si>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</si>
  <si>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</si>
  <si>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</si>
  <si>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</si>
  <si>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</si>
  <si>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</si>
  <si>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</si>
  <si>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</si>
  <si>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</si>
  <si>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</si>
  <si>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</si>
  <si>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</si>
  <si>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</si>
  <si>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</si>
  <si>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</si>
  <si>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</si>
  <si>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</si>
  <si>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</si>
  <si>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</si>
  <si>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</si>
  <si>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</si>
  <si>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</si>
  <si>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</si>
  <si>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</si>
  <si>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</si>
  <si>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</si>
  <si>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</si>
  <si>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</si>
  <si>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</si>
  <si>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</si>
  <si>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</si>
  <si>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</si>
  <si>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</si>
  <si>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</si>
  <si>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</si>
  <si>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</si>
  <si>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</si>
  <si>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</si>
  <si>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</si>
  <si>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</si>
  <si>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</si>
  <si>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</si>
  <si>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</si>
  <si>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</si>
  <si>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</si>
  <si>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</si>
  <si>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</si>
  <si>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</si>
  <si>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</si>
  <si>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</si>
  <si>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</si>
  <si>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</si>
  <si>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</si>
  <si>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</si>
  <si>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</si>
  <si>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</si>
  <si>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</si>
  <si>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</si>
  <si>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</si>
  <si>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</si>
  <si>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</si>
  <si>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</si>
  <si>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</si>
  <si>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</si>
  <si>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</si>
  <si>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</si>
  <si>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</si>
  <si>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</si>
  <si>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</si>
  <si>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</si>
  <si>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</si>
  <si>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</si>
  <si>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</si>
  <si>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</si>
  <si>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</si>
  <si>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</si>
  <si>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</si>
  <si>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</si>
  <si>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</si>
  <si>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</si>
  <si>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</si>
  <si>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</si>
  <si>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</si>
  <si>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</si>
  <si>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</si>
  <si>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</si>
  <si>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</si>
  <si>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</si>
  <si>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</si>
  <si>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</si>
  <si>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</si>
  <si>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</si>
  <si>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</si>
  <si>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</si>
  <si>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</si>
  <si>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</si>
  <si>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</si>
  <si>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</si>
  <si>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</si>
  <si>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</si>
  <si>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</si>
  <si>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</si>
  <si>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</si>
  <si>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</si>
  <si>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</si>
  <si>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</si>
  <si>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</si>
  <si>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</si>
  <si>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</si>
  <si>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</si>
  <si>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</si>
  <si>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</si>
  <si>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</si>
  <si>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</si>
  <si>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</si>
  <si>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</si>
  <si>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</si>
  <si>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</si>
  <si>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</si>
  <si>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</si>
  <si>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</si>
  <si>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</si>
  <si>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</si>
  <si>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</si>
  <si>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</si>
  <si>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</si>
  <si>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</si>
  <si>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</si>
  <si>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</si>
  <si>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</si>
  <si>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</si>
  <si>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</si>
  <si>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</si>
  <si>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</si>
  <si>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</si>
  <si>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</si>
  <si>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</si>
  <si>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</si>
  <si>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</si>
  <si>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</si>
  <si>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</si>
  <si>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</si>
  <si>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</si>
  <si>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</si>
  <si>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</si>
  <si>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</si>
  <si>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</si>
  <si>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</si>
  <si>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</si>
  <si>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</si>
  <si>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</si>
  <si>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</si>
  <si>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</si>
  <si>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</si>
  <si>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</si>
  <si>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</si>
  <si>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</si>
  <si>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</si>
  <si>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</si>
  <si>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</si>
  <si>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</si>
  <si>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</si>
  <si>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</si>
  <si>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</si>
  <si>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</si>
  <si>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</si>
  <si>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</si>
  <si>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</si>
  <si>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</si>
  <si>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</si>
  <si>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</si>
  <si>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</si>
  <si>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</si>
  <si>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</si>
  <si>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</si>
  <si>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</si>
  <si>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</si>
  <si>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</si>
  <si>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</si>
  <si>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</si>
  <si>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</si>
  <si>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</si>
  <si>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</si>
  <si>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</si>
  <si>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</si>
  <si>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</si>
  <si>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</si>
  <si>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</si>
  <si>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</si>
  <si>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</si>
  <si>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</si>
  <si>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</si>
  <si>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</si>
  <si>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</si>
  <si>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</si>
  <si>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</si>
  <si>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</si>
  <si>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</si>
  <si>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</si>
  <si>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</si>
  <si>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</si>
  <si>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</si>
  <si>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</si>
  <si>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</si>
  <si>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</si>
  <si>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</si>
  <si>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</si>
  <si>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</si>
  <si>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</si>
  <si>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</si>
  <si>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</si>
  <si>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</si>
  <si>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</si>
  <si>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</si>
  <si>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</si>
  <si>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</si>
  <si>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</si>
  <si>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</si>
  <si>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</si>
  <si>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</si>
  <si>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</si>
  <si>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</si>
  <si>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</si>
  <si>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</si>
  <si>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</si>
  <si>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</si>
  <si>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</si>
  <si>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</si>
  <si>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</si>
  <si>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</si>
  <si>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</si>
  <si>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</si>
  <si>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</si>
  <si>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</si>
  <si>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</si>
  <si>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</si>
  <si>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</si>
  <si>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</si>
  <si>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</si>
  <si>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</si>
  <si>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</si>
  <si>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</si>
  <si>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</si>
  <si>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</si>
  <si>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</si>
  <si>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</si>
  <si>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</si>
  <si>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</si>
  <si>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</si>
  <si>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</si>
  <si>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</si>
  <si>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</si>
  <si>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</si>
  <si>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</si>
  <si>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</si>
  <si>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</si>
  <si>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</si>
  <si>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</si>
  <si>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</si>
  <si>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</si>
  <si>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</si>
  <si>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</si>
  <si>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</si>
  <si>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</si>
  <si>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</si>
  <si>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</si>
  <si>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</si>
  <si>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</si>
  <si>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</si>
  <si>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</si>
  <si>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</si>
  <si>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</si>
  <si>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</si>
  <si>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</si>
  <si>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</si>
  <si>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</si>
  <si>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</si>
  <si>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</si>
  <si>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</si>
  <si>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</si>
  <si>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</si>
  <si>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</si>
  <si>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</si>
  <si>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</si>
  <si>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</si>
  <si>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</si>
  <si>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</si>
  <si>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</si>
  <si>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</si>
  <si>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</si>
  <si>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</si>
  <si>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</si>
  <si>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</si>
  <si>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</si>
  <si>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</si>
  <si>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</si>
  <si>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</si>
  <si>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</si>
  <si>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</si>
  <si>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</si>
  <si>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</si>
  <si>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</si>
  <si>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</si>
  <si>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</si>
  <si>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</si>
  <si>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</si>
  <si>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</si>
  <si>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</si>
  <si>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</si>
  <si>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</si>
  <si>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</si>
  <si>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</si>
  <si>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</si>
  <si>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</si>
  <si>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</si>
  <si>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</si>
  <si>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</si>
  <si>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</si>
  <si>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</si>
  <si>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</si>
  <si>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</si>
  <si>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</si>
  <si>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</si>
  <si>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</si>
  <si>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</si>
  <si>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</si>
  <si>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</si>
  <si>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</si>
  <si>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</si>
  <si>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</si>
  <si>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</si>
  <si>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</si>
  <si>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</si>
  <si>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</si>
  <si>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</si>
  <si>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</si>
  <si>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</si>
  <si>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</si>
  <si>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</si>
  <si>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</si>
  <si>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</si>
  <si>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</si>
  <si>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</si>
  <si>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</si>
  <si>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</si>
  <si>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</si>
  <si>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</si>
  <si>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</si>
  <si>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</si>
  <si>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</si>
  <si>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</si>
  <si>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</si>
  <si>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</si>
  <si>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</si>
  <si>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</si>
  <si>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</si>
  <si>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</si>
  <si>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</si>
  <si>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</si>
  <si>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</si>
  <si>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</si>
  <si>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</si>
  <si>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</si>
  <si>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</si>
  <si>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</si>
  <si>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</si>
  <si>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</si>
  <si>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</si>
  <si>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</si>
  <si>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</si>
  <si>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</si>
  <si>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</si>
  <si>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</si>
  <si>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</si>
  <si>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</si>
  <si>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</si>
  <si>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</si>
  <si>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</si>
  <si>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</si>
  <si>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</si>
  <si>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</si>
  <si>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</si>
  <si>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</si>
  <si>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</si>
  <si>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</si>
  <si>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</si>
  <si>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</si>
  <si>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</si>
  <si>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</si>
  <si>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</si>
  <si>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</si>
  <si>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</si>
  <si>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</si>
  <si>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</si>
  <si>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</si>
  <si>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</si>
  <si>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</si>
  <si>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</si>
  <si>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</si>
  <si>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</si>
  <si>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</si>
  <si>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</si>
  <si>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</si>
  <si>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</si>
  <si>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</si>
  <si>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</si>
  <si>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</si>
  <si>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</si>
  <si>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</si>
  <si>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</si>
  <si>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</si>
  <si>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</si>
  <si>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</si>
  <si>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</si>
  <si>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</si>
  <si>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</si>
  <si>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</si>
  <si>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</si>
  <si>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</si>
  <si>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</si>
  <si>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</si>
  <si>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</si>
  <si>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</si>
  <si>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</si>
  <si>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</si>
  <si>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</si>
  <si>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</si>
  <si>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</si>
  <si>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</si>
  <si>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</si>
  <si>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</si>
  <si>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</si>
  <si>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</si>
  <si>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</si>
  <si>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</si>
  <si>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</si>
  <si>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</si>
  <si>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</si>
  <si>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</si>
  <si>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</si>
  <si>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</si>
  <si>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</si>
  <si>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</si>
  <si>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</si>
  <si>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</si>
  <si>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</si>
  <si>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</si>
  <si>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</si>
  <si>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</si>
  <si>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</si>
  <si>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</si>
  <si>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</si>
  <si>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</si>
  <si>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</si>
  <si>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</si>
  <si>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</si>
  <si>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</si>
  <si>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</si>
  <si>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</si>
  <si>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</si>
  <si>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</si>
  <si>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</si>
  <si>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</si>
  <si>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</si>
  <si>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</si>
  <si>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</si>
  <si>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</si>
  <si>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</si>
  <si>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</si>
  <si>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</si>
  <si>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</si>
  <si>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</si>
  <si>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</si>
  <si>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</si>
  <si>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</si>
  <si>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</si>
  <si>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</si>
  <si>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</si>
  <si>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</si>
  <si>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</si>
  <si>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</si>
  <si>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</si>
  <si>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</si>
  <si>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</si>
  <si>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</si>
  <si>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</si>
  <si>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</si>
  <si>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</si>
  <si>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</si>
  <si>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</si>
  <si>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</si>
  <si>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</si>
  <si>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</si>
  <si>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</si>
  <si>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</si>
  <si>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</si>
  <si>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</si>
  <si>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</si>
  <si>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</si>
  <si>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</si>
  <si>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</si>
  <si>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</si>
  <si>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</si>
  <si>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</si>
  <si>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</si>
  <si>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</si>
  <si>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</si>
  <si>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</si>
  <si>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</si>
  <si>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</si>
  <si>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</si>
  <si>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</si>
  <si>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</si>
  <si>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</si>
  <si>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</si>
  <si>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</si>
  <si>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</si>
  <si>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</si>
  <si>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</si>
  <si>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</si>
  <si>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</si>
  <si>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</si>
  <si>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</si>
  <si>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</si>
  <si>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</si>
  <si>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</si>
  <si>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</si>
  <si>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</si>
  <si>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</si>
  <si>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</si>
  <si>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</si>
  <si>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</si>
  <si>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</si>
  <si>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</si>
  <si>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</si>
  <si>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</si>
  <si>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</si>
  <si>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</si>
  <si>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</si>
  <si>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</si>
  <si>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</si>
  <si>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</si>
  <si>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</si>
  <si>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</si>
  <si>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</si>
  <si>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</si>
  <si>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</si>
  <si>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</si>
  <si>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</si>
  <si>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</si>
  <si>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</si>
  <si>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</si>
  <si>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</si>
  <si>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</si>
  <si>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</si>
  <si>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</si>
  <si>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</si>
  <si>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</si>
  <si>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</si>
  <si>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</si>
  <si>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</si>
  <si>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</si>
  <si>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</si>
  <si>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</si>
  <si>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</si>
  <si>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</si>
  <si>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</si>
  <si>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</si>
  <si>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</si>
  <si>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</si>
  <si>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</si>
  <si>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</si>
  <si>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</si>
  <si>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</si>
  <si>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</si>
  <si>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</si>
  <si>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</si>
  <si>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</si>
  <si>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</si>
  <si>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</si>
  <si>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</si>
  <si>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</si>
  <si>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</si>
  <si>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</si>
  <si>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</si>
  <si>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</si>
  <si>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</si>
  <si>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</si>
  <si>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</si>
  <si>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</si>
  <si>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</si>
  <si>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</si>
  <si>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</si>
  <si>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</si>
  <si>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</si>
  <si>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</si>
  <si>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</si>
  <si>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</si>
  <si>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</si>
  <si>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</si>
  <si>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</si>
  <si>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</si>
  <si>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</si>
  <si>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</si>
  <si>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</si>
  <si>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</si>
  <si>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</si>
  <si>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</si>
  <si>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</si>
  <si>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</si>
  <si>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</si>
  <si>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</si>
  <si>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</si>
  <si>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</si>
  <si>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</si>
  <si>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</si>
  <si>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</si>
  <si>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</si>
  <si>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</si>
  <si>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</si>
  <si>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</si>
  <si>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</si>
  <si>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</si>
  <si>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</si>
  <si>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</si>
  <si>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</si>
  <si>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</si>
  <si>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</si>
  <si>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</si>
  <si>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</si>
  <si>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</si>
  <si>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</si>
  <si>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</si>
  <si>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</si>
  <si>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</si>
  <si>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</si>
  <si>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</si>
  <si>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</si>
  <si>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</si>
  <si>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</si>
  <si>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</si>
  <si>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</si>
  <si>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</si>
  <si>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</si>
  <si>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</si>
  <si>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</si>
  <si>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</si>
  <si>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</si>
  <si>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</si>
  <si>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</si>
  <si>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</si>
  <si>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</si>
  <si>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</si>
  <si>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</si>
  <si>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</si>
  <si>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</si>
  <si>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</si>
  <si>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</si>
  <si>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</si>
  <si>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</si>
  <si>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</si>
  <si>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</si>
  <si>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</si>
  <si>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</si>
  <si>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</si>
  <si>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</si>
  <si>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</si>
  <si>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</si>
  <si>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</si>
  <si>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</si>
  <si>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</si>
  <si>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</si>
  <si>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</si>
  <si>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</si>
  <si>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</si>
  <si>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</si>
  <si>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</si>
  <si>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</si>
  <si>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</si>
  <si>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</si>
  <si>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</si>
  <si>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</si>
  <si>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</si>
  <si>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</si>
  <si>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</si>
  <si>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</si>
  <si>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</si>
  <si>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</si>
  <si>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</si>
  <si>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</si>
  <si>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</si>
  <si>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</si>
  <si>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</si>
  <si>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</si>
  <si>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</si>
  <si>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</si>
  <si>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</si>
  <si>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</si>
  <si>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</si>
  <si>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</si>
  <si>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</si>
  <si>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</si>
  <si>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</si>
  <si>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</si>
  <si>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</si>
  <si>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</si>
  <si>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</si>
  <si>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</si>
  <si>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</si>
  <si>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</si>
  <si>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</si>
  <si>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</si>
  <si>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</si>
  <si>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</si>
  <si>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</si>
  <si>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</si>
  <si>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</si>
  <si>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</si>
  <si>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</si>
  <si>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</si>
  <si>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</si>
  <si>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</si>
  <si>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</si>
  <si>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</si>
  <si>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</si>
  <si>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</si>
  <si>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</si>
  <si>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</si>
  <si>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</si>
  <si>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</si>
  <si>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</si>
  <si>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</si>
  <si>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</si>
  <si>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</si>
  <si>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</si>
  <si>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</si>
  <si>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</si>
  <si>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</si>
  <si>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</si>
  <si>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</si>
  <si>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</si>
  <si>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</si>
  <si>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</si>
  <si>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</si>
  <si>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</si>
  <si>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</si>
  <si>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</si>
  <si>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</si>
  <si>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</si>
  <si>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</si>
  <si>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</si>
  <si>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</si>
  <si>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</si>
  <si>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</si>
  <si>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</si>
  <si>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</si>
  <si>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</si>
  <si>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</si>
  <si>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</si>
  <si>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</si>
  <si>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</si>
  <si>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</si>
  <si>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</si>
  <si>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</si>
  <si>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</si>
  <si>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</si>
  <si>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</si>
  <si>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</si>
  <si>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</si>
  <si>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</si>
  <si>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</si>
  <si>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</si>
  <si>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</si>
  <si>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</si>
  <si>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</si>
  <si>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</si>
  <si>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</si>
  <si>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</si>
  <si>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</si>
  <si>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</si>
  <si>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</si>
  <si>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</si>
  <si>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</si>
  <si>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</si>
  <si>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</si>
  <si>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</si>
  <si>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</si>
  <si>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</si>
  <si>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</si>
  <si>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</si>
  <si>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</si>
  <si>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</si>
  <si>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</si>
  <si>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</si>
  <si>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</si>
  <si>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</si>
  <si>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</si>
  <si>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</si>
  <si>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</si>
  <si>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</si>
  <si>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</si>
  <si>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</si>
  <si>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</si>
  <si>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</si>
  <si>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</si>
  <si>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</si>
  <si>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</si>
  <si>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</si>
  <si>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</si>
  <si>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</si>
  <si>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</si>
  <si>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</si>
  <si>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</si>
  <si>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</si>
  <si>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</si>
  <si>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</si>
  <si>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</si>
  <si>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</si>
  <si>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</si>
  <si>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</si>
  <si>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</si>
  <si>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</si>
  <si>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</si>
  <si>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</si>
  <si>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</si>
  <si>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</si>
  <si>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</si>
  <si>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</si>
  <si>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</si>
  <si>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</si>
  <si>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</si>
  <si>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</si>
  <si>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</si>
  <si>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</si>
  <si>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</si>
  <si>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</si>
  <si>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</si>
  <si>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</si>
  <si>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</si>
  <si>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</si>
  <si>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</si>
  <si>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</si>
  <si>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</si>
  <si>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</si>
  <si>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</si>
  <si>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</si>
  <si>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</si>
  <si>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</si>
  <si>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</si>
  <si>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</si>
  <si>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</si>
  <si>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</si>
  <si>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</si>
  <si>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</si>
  <si>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</si>
  <si>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</si>
  <si>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</si>
  <si>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</si>
  <si>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</si>
  <si>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</si>
  <si>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</si>
  <si>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</si>
  <si>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</si>
  <si>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</si>
  <si>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</si>
  <si>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</si>
  <si>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</si>
  <si>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</si>
  <si>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</si>
  <si>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</si>
  <si>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</si>
  <si>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</si>
  <si>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</si>
  <si>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</si>
  <si>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</si>
  <si>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</si>
  <si>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</si>
  <si>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</si>
  <si>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</si>
  <si>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</si>
  <si>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</si>
  <si>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</si>
  <si>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</si>
  <si>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</si>
  <si>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</si>
  <si>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</si>
  <si>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</si>
  <si>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</si>
  <si>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</si>
  <si>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</si>
  <si>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</si>
  <si>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</si>
  <si>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</si>
  <si>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</si>
  <si>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</si>
  <si>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</si>
  <si>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</si>
  <si>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</si>
  <si>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</si>
  <si>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</si>
  <si>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</si>
  <si>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</si>
  <si>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</si>
  <si>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</si>
  <si>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</si>
  <si>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</si>
  <si>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</si>
  <si>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</si>
  <si>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</si>
  <si>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</si>
  <si>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</si>
  <si>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</si>
  <si>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</si>
  <si>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</si>
  <si>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</si>
  <si>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</si>
  <si>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</si>
  <si>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</si>
  <si>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</si>
  <si>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</si>
  <si>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</si>
  <si>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</si>
  <si>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</si>
  <si>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</si>
  <si>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</si>
  <si>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</si>
  <si>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</si>
  <si>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</si>
  <si>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</si>
  <si>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</si>
  <si>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</si>
  <si>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</si>
  <si>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</si>
  <si>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</si>
  <si>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</si>
  <si>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</si>
  <si>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</si>
  <si>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</si>
  <si>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</si>
  <si>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</si>
  <si>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</si>
  <si>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</si>
  <si>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</si>
  <si>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</si>
  <si>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</si>
  <si>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</si>
  <si>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</si>
  <si>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</si>
  <si>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</si>
  <si>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</si>
  <si>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</si>
  <si>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</si>
  <si>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</si>
  <si>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</si>
  <si>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</si>
  <si>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</si>
  <si>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</si>
  <si>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</si>
  <si>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</si>
  <si>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</si>
  <si>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</si>
  <si>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</si>
  <si>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</si>
  <si>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</si>
  <si>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</si>
  <si>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</si>
  <si>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</si>
  <si>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</si>
  <si>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</si>
  <si>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</si>
  <si>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</si>
  <si>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</si>
  <si>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</si>
  <si>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</si>
  <si>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</si>
  <si>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</si>
  <si>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</si>
  <si>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</si>
  <si>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</si>
  <si>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</si>
  <si>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</si>
  <si>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</si>
  <si>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</si>
  <si>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</si>
  <si>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</si>
  <si>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</si>
  <si>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</si>
  <si>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</si>
  <si>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</si>
  <si>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</si>
  <si>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</si>
  <si>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</si>
  <si>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</si>
  <si>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</si>
  <si>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</si>
  <si>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</si>
  <si>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</si>
  <si>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</si>
  <si>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</si>
  <si>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</si>
  <si>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</si>
  <si>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</si>
  <si>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</si>
  <si>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</si>
  <si>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</si>
  <si>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</si>
  <si>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</si>
  <si>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</si>
  <si>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</si>
  <si>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</si>
  <si>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</si>
  <si>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</si>
  <si>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</si>
  <si>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</si>
  <si>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</si>
  <si>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</si>
  <si>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</si>
  <si>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</si>
  <si>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</si>
  <si>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</si>
  <si>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</si>
  <si>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</si>
  <si>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</si>
  <si>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</si>
  <si>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</si>
  <si>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</si>
  <si>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</si>
  <si>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</si>
  <si>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</si>
  <si>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</si>
  <si>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</si>
  <si>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</si>
  <si>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</si>
  <si>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</si>
  <si>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</si>
  <si>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</si>
  <si>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</si>
  <si>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</si>
  <si>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</si>
  <si>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</si>
  <si>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</si>
  <si>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</si>
  <si>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</si>
  <si>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</si>
  <si>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</si>
  <si>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</si>
  <si>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</si>
  <si>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</si>
  <si>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</si>
  <si>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</si>
  <si>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</si>
  <si>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</si>
  <si>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</si>
  <si>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</si>
  <si>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</si>
  <si>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</si>
  <si>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</si>
  <si>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</si>
  <si>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</si>
  <si>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</si>
  <si>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</si>
  <si>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</si>
  <si>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</si>
  <si>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</si>
  <si>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</si>
  <si>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</si>
  <si>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</si>
  <si>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</si>
  <si>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</si>
  <si>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</si>
  <si>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</si>
  <si>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</si>
  <si>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</si>
  <si>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</si>
  <si>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</si>
  <si>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</si>
  <si>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</si>
  <si>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</si>
  <si>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</si>
  <si>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</si>
  <si>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</si>
  <si>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</si>
  <si>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</si>
  <si>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</si>
  <si>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</si>
  <si>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</si>
  <si>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</si>
  <si>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</si>
  <si>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</si>
  <si>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</si>
  <si>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</si>
  <si>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</si>
  <si>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</si>
  <si>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</si>
  <si>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</si>
  <si>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</si>
  <si>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</si>
  <si>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</si>
  <si>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</si>
  <si>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</si>
  <si>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</si>
  <si>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</si>
  <si>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</si>
  <si>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</si>
  <si>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</si>
  <si>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</si>
  <si>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</si>
  <si>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</si>
  <si>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</si>
  <si>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</si>
  <si>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</si>
  <si>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</si>
  <si>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</si>
  <si>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</si>
  <si>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</si>
  <si>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</si>
  <si>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</si>
  <si>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</si>
  <si>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</si>
  <si>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</si>
  <si>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</si>
  <si>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</si>
  <si>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</si>
  <si>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</si>
  <si>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</si>
  <si>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</si>
  <si>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</si>
  <si>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</si>
  <si>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</si>
  <si>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</si>
  <si>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</si>
  <si>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</si>
  <si>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</si>
  <si>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</si>
  <si>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</si>
  <si>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</si>
  <si>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</si>
  <si>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</si>
  <si>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</si>
  <si>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</si>
  <si>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</si>
  <si>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</si>
  <si>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</si>
  <si>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</si>
  <si>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</si>
  <si>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</si>
  <si>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</si>
  <si>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</si>
  <si>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</si>
  <si>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</si>
  <si>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</si>
  <si>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</si>
  <si>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</si>
  <si>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</si>
  <si>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</si>
  <si>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</si>
  <si>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</si>
  <si>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</si>
  <si>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</si>
  <si>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</si>
  <si>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</si>
  <si>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</si>
  <si>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</si>
  <si>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</si>
  <si>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</si>
  <si>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</si>
  <si>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</si>
  <si>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</si>
  <si>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</si>
  <si>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</si>
  <si>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</si>
  <si>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</si>
  <si>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</si>
  <si>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</si>
  <si>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</si>
  <si>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</si>
  <si>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</si>
  <si>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</si>
  <si>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</si>
  <si>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</si>
  <si>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</si>
  <si>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</si>
  <si>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</si>
  <si>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</si>
  <si>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</si>
  <si>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</si>
  <si>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</si>
  <si>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</si>
  <si>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</si>
  <si>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</si>
  <si>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</si>
  <si>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</si>
  <si>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</si>
  <si>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</si>
  <si>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</si>
  <si>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</si>
  <si>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</si>
  <si>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</si>
  <si>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</si>
  <si>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</si>
  <si>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</si>
  <si>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</si>
  <si>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</si>
  <si>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</si>
  <si>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</si>
  <si>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</si>
  <si>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</si>
  <si>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</si>
  <si>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</si>
  <si>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</si>
  <si>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</si>
  <si>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</si>
  <si>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</si>
  <si>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</si>
  <si>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</si>
  <si>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</si>
  <si>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</si>
  <si>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</si>
  <si>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</si>
  <si>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</si>
  <si>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</si>
  <si>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</si>
  <si>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</si>
  <si>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</si>
  <si>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</si>
  <si>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</si>
  <si>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</si>
  <si>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</si>
  <si>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</si>
  <si>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</si>
  <si>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</si>
  <si>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</si>
  <si>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</si>
  <si>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</si>
  <si>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</si>
  <si>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</si>
  <si>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</si>
  <si>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</si>
  <si>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</si>
  <si>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</si>
  <si>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</si>
  <si>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</si>
  <si>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</si>
  <si>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</si>
  <si>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</si>
  <si>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</si>
  <si>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</si>
  <si>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</si>
  <si>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</si>
  <si>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</si>
  <si>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</si>
  <si>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</si>
  <si>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</si>
  <si>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</si>
  <si>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</si>
  <si>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</si>
  <si>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</si>
  <si>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</si>
  <si>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</si>
  <si>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</si>
  <si>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</si>
  <si>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</si>
  <si>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</si>
  <si>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</si>
  <si>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</si>
  <si>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</si>
  <si>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</si>
  <si>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</si>
  <si>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</si>
  <si>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</si>
  <si>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</si>
  <si>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</si>
  <si>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</si>
  <si>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</si>
  <si>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</si>
  <si>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</si>
  <si>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</si>
  <si>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</si>
  <si>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</si>
  <si>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</si>
  <si>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</si>
  <si>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</si>
  <si>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</si>
  <si>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</si>
  <si>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</si>
  <si>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</si>
  <si>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</si>
  <si>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</si>
  <si>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</si>
  <si>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</si>
  <si>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</si>
  <si>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</si>
  <si>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</si>
  <si>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</si>
  <si>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</si>
  <si>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</si>
  <si>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</si>
  <si>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</si>
  <si>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</si>
  <si>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</si>
  <si>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</si>
  <si>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</si>
  <si>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</si>
  <si>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</si>
  <si>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</si>
  <si>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</si>
  <si>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</si>
  <si>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</si>
  <si>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</si>
  <si>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</si>
  <si>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</si>
  <si>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</si>
  <si>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</si>
  <si>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</si>
  <si>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</si>
  <si>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</si>
  <si>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</si>
  <si>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</si>
  <si>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</si>
  <si>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</si>
  <si>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</si>
  <si>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</si>
  <si>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</si>
  <si>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</si>
  <si>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</si>
  <si>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</si>
  <si>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</si>
  <si>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</si>
  <si>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</si>
  <si>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</si>
  <si>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</si>
  <si>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</si>
  <si>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</si>
  <si>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</si>
  <si>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</si>
  <si>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</si>
  <si>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</si>
  <si>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</si>
  <si>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</si>
  <si>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</si>
  <si>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</si>
  <si>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</si>
  <si>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</si>
  <si>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</si>
  <si>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</si>
  <si>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</si>
  <si>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</si>
  <si>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</si>
  <si>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</si>
  <si>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</si>
  <si>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</si>
  <si>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</si>
  <si>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</si>
  <si>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</si>
  <si>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</si>
  <si>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</si>
  <si>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</si>
  <si>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</si>
  <si>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</si>
  <si>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</si>
  <si>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</si>
  <si>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</si>
  <si>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</si>
  <si>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</si>
  <si>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</si>
  <si>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</si>
  <si>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</si>
  <si>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</si>
  <si>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</si>
  <si>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</si>
  <si>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</si>
  <si>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</si>
  <si>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</si>
  <si>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</si>
  <si>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</si>
  <si>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</si>
  <si>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</si>
  <si>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</si>
  <si>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</si>
  <si>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</si>
  <si>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</si>
  <si>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</si>
  <si>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</si>
  <si>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</si>
  <si>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</si>
  <si>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</si>
  <si>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</si>
  <si>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</si>
  <si>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</si>
  <si>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</si>
  <si>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</si>
  <si>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</si>
  <si>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</si>
  <si>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</si>
  <si>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</si>
  <si>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</si>
  <si>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</si>
  <si>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</si>
  <si>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</si>
  <si>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</si>
  <si>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</si>
  <si>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</si>
  <si>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</si>
  <si>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</si>
  <si>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</si>
  <si>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</si>
  <si>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</si>
  <si>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</si>
  <si>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</si>
  <si>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</si>
  <si>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</si>
  <si>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</si>
  <si>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</si>
  <si>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</si>
  <si>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</si>
  <si>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</si>
  <si>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</si>
  <si>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</si>
  <si>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</si>
  <si>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</si>
  <si>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</si>
  <si>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</si>
  <si>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</si>
  <si>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</si>
  <si>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</si>
  <si>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</si>
  <si>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</si>
  <si>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</si>
  <si>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</si>
  <si>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</si>
  <si>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</si>
  <si>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</si>
  <si>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</si>
  <si>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</si>
  <si>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</si>
  <si>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</si>
  <si>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</si>
  <si>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</si>
  <si>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</si>
  <si>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</si>
  <si>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</si>
  <si>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</si>
  <si>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</si>
  <si>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</si>
  <si>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</si>
  <si>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</si>
  <si>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</si>
  <si>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</si>
  <si>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</si>
  <si>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</si>
  <si>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</si>
  <si>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</si>
  <si>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</si>
  <si>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</si>
  <si>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</si>
  <si>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</si>
  <si>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</si>
  <si>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</si>
  <si>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</si>
  <si>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</si>
  <si>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</si>
  <si>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</si>
  <si>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</si>
  <si>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</si>
  <si>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</si>
  <si>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</si>
  <si>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</si>
  <si>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</si>
  <si>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</si>
  <si>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</si>
  <si>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</si>
  <si>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</si>
  <si>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</si>
  <si>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</si>
  <si>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</si>
  <si>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</si>
  <si>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</si>
  <si>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</si>
  <si>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</si>
  <si>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</si>
  <si>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</si>
  <si>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</si>
  <si>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</si>
  <si>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</si>
  <si>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</si>
  <si>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</si>
  <si>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</si>
  <si>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</si>
  <si>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</si>
  <si>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</si>
  <si>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</si>
  <si>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</si>
  <si>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</si>
  <si>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</si>
  <si>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</si>
  <si>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</si>
  <si>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</si>
  <si>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</si>
  <si>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</si>
  <si>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</si>
  <si>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</si>
  <si>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</si>
  <si>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</si>
  <si>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</si>
  <si>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</si>
  <si>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</si>
  <si>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</si>
  <si>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</si>
  <si>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</si>
  <si>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</si>
  <si>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</si>
  <si>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</si>
  <si>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</si>
  <si>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</si>
  <si>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</si>
  <si>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</si>
  <si>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</si>
  <si>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</si>
  <si>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</si>
  <si>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</si>
  <si>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</si>
  <si>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</si>
  <si>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</si>
  <si>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</si>
  <si>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</si>
  <si>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</si>
  <si>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</si>
  <si>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</si>
  <si>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</si>
  <si>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</si>
  <si>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</si>
  <si>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</si>
  <si>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</si>
  <si>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</si>
  <si>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</si>
  <si>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</si>
  <si>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</si>
  <si>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</si>
  <si>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</si>
  <si>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</si>
  <si>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</si>
  <si>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</si>
  <si>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</si>
  <si>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</si>
  <si>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</si>
  <si>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</si>
  <si>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</si>
  <si>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</si>
  <si>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</si>
  <si>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</si>
  <si>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</si>
  <si>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</si>
  <si>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</si>
  <si>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</si>
  <si>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</si>
  <si>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</si>
  <si>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</si>
  <si>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</si>
  <si>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</si>
  <si>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</si>
  <si>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</si>
  <si>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</si>
  <si>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</si>
  <si>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</si>
  <si>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</si>
  <si>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</si>
  <si>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</si>
  <si>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</si>
  <si>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</si>
  <si>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</si>
  <si>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</si>
  <si>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</si>
  <si>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</si>
  <si>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</si>
  <si>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</si>
  <si>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</si>
  <si>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</si>
  <si>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</si>
  <si>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</si>
  <si>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</si>
  <si>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</si>
  <si>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</si>
  <si>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</si>
  <si>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</si>
  <si>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</si>
  <si>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</si>
  <si>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</si>
  <si>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</si>
  <si>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</si>
  <si>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</si>
  <si>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</si>
  <si>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</si>
  <si>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</si>
  <si>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</si>
  <si>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</si>
  <si>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</si>
  <si>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</si>
  <si>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</si>
  <si>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</si>
  <si>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</si>
  <si>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</si>
  <si>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</si>
  <si>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</si>
  <si>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</si>
  <si>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</si>
  <si>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</si>
  <si>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</si>
  <si>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</si>
  <si>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</si>
  <si>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</si>
  <si>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</si>
  <si>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</si>
  <si>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</si>
  <si>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</si>
  <si>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</si>
  <si>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</si>
  <si>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</si>
  <si>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</si>
  <si>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</si>
  <si>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</si>
  <si>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</si>
  <si>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</si>
  <si>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</si>
  <si>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</si>
  <si>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</si>
  <si>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</si>
  <si>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</si>
  <si>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</si>
  <si>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</si>
  <si>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</si>
  <si>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</si>
  <si>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</si>
  <si>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</si>
  <si>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</si>
  <si>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</si>
  <si>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</si>
  <si>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</si>
  <si>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</si>
  <si>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</si>
  <si>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</si>
  <si>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</si>
  <si>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</si>
  <si>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</si>
  <si>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</si>
  <si>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</si>
  <si>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</si>
  <si>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</si>
  <si>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</si>
  <si>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</si>
  <si>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</si>
  <si>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</si>
  <si>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</si>
  <si>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</si>
  <si>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</si>
  <si>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</si>
  <si>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</si>
  <si>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</si>
  <si>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</si>
  <si>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</si>
  <si>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</si>
  <si>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</si>
  <si>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</si>
  <si>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</si>
  <si>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</si>
  <si>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</si>
  <si>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</si>
  <si>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</si>
  <si>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</si>
  <si>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</si>
  <si>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</si>
  <si>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</si>
  <si>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</si>
  <si>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</si>
  <si>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</si>
  <si>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</si>
  <si>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</si>
  <si>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</si>
  <si>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</si>
  <si>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</si>
  <si>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</si>
  <si>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</si>
  <si>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</si>
  <si>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</si>
  <si>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</si>
  <si>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</si>
  <si>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</si>
  <si>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</si>
  <si>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</si>
  <si>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</si>
  <si>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</si>
  <si>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</si>
  <si>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</si>
  <si>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</si>
  <si>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</si>
  <si>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</si>
  <si>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</si>
  <si>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</si>
  <si>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</si>
  <si>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</si>
  <si>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</si>
  <si>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</si>
  <si>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</si>
  <si>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</si>
  <si>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</si>
  <si>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</si>
  <si>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</si>
  <si>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</si>
  <si>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</si>
  <si>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</si>
  <si>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</si>
  <si>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</si>
  <si>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</si>
  <si>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</si>
  <si>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</si>
  <si>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</si>
  <si>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</si>
  <si>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</si>
  <si>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</si>
  <si>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</si>
  <si>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</si>
  <si>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</si>
  <si>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</si>
  <si>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</si>
  <si>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</si>
  <si>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</si>
  <si>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</si>
  <si>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</si>
  <si>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</si>
  <si>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</si>
  <si>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</si>
  <si>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</si>
  <si>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</si>
  <si>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</si>
  <si>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</si>
  <si>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</si>
  <si>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</si>
  <si>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</si>
  <si>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</si>
  <si>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</si>
  <si>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</si>
  <si>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</si>
  <si>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</si>
  <si>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</si>
  <si>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</si>
  <si>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</si>
  <si>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</si>
  <si>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</si>
  <si>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</si>
  <si>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</si>
  <si>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</si>
  <si>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</si>
  <si>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</si>
  <si>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</si>
  <si>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</si>
  <si>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</si>
  <si>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</si>
  <si>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</si>
  <si>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</si>
  <si>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</si>
  <si>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</si>
  <si>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</si>
  <si>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</si>
  <si>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</si>
  <si>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</si>
  <si>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</si>
  <si>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</si>
  <si>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</si>
  <si>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</si>
  <si>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</si>
  <si>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</si>
  <si>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</si>
  <si>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</si>
  <si>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</si>
  <si>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</si>
  <si>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</si>
  <si>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</si>
  <si>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</si>
  <si>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</si>
  <si>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</si>
  <si>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</si>
  <si>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</si>
  <si>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</si>
  <si>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</si>
  <si>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</si>
  <si>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</si>
  <si>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</si>
  <si>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</si>
  <si>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</si>
  <si>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</si>
  <si>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</si>
  <si>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</si>
  <si>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</si>
  <si>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</si>
  <si>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</si>
  <si>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</si>
  <si>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</si>
  <si>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</si>
  <si>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</si>
  <si>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</si>
  <si>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</si>
  <si>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</si>
  <si>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</si>
  <si>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</si>
  <si>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</si>
  <si>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</si>
  <si>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</si>
  <si>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</si>
  <si>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</si>
  <si>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</si>
  <si>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</si>
  <si>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</si>
  <si>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</si>
  <si>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</si>
  <si>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</si>
  <si>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</si>
  <si>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</si>
  <si>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</si>
  <si>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</si>
  <si>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</si>
  <si>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</si>
  <si>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</si>
  <si>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</si>
  <si>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</si>
  <si>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</si>
  <si>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</si>
  <si>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</si>
  <si>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</si>
  <si>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</si>
  <si>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</si>
  <si>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</si>
  <si>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</si>
  <si>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</si>
  <si>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</si>
  <si>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</si>
  <si>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</si>
  <si>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</si>
  <si>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</si>
  <si>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</si>
  <si>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</si>
  <si>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</si>
  <si>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</si>
  <si>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</si>
  <si>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</si>
  <si>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</si>
  <si>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</si>
  <si>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</si>
  <si>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</si>
  <si>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</si>
  <si>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</si>
  <si>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</si>
  <si>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</si>
  <si>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</si>
  <si>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</si>
  <si>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</si>
  <si>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</si>
  <si>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</si>
  <si>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</si>
  <si>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</si>
  <si>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</si>
  <si>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</si>
  <si>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</si>
  <si>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</si>
  <si>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</si>
  <si>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</si>
  <si>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</si>
  <si>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</si>
  <si>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</si>
  <si>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</si>
  <si>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</si>
  <si>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</si>
  <si>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</si>
  <si>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</si>
  <si>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</si>
  <si>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</si>
  <si>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</si>
  <si>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</si>
  <si>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</si>
  <si>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</si>
  <si>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</si>
  <si>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</si>
  <si>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</si>
  <si>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</si>
  <si>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</si>
  <si>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</si>
  <si>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</si>
  <si>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</si>
  <si>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</si>
  <si>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</si>
  <si>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</si>
  <si>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</si>
  <si>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</si>
  <si>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</si>
  <si>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</si>
  <si>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</si>
  <si>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</si>
  <si>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</si>
  <si>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</si>
  <si>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</si>
  <si>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</si>
  <si>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</si>
  <si>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</si>
  <si>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</si>
  <si>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</si>
  <si>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</si>
  <si>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</si>
  <si>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</si>
  <si>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</si>
  <si>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</si>
  <si>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</si>
  <si>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</si>
  <si>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</si>
  <si>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</si>
  <si>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</si>
  <si>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</si>
  <si>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</si>
  <si>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</si>
  <si>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</si>
  <si>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</si>
  <si>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</si>
  <si>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</si>
  <si>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</si>
  <si>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</si>
  <si>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</si>
  <si>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</si>
  <si>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</si>
  <si>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</si>
  <si>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</si>
  <si>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</si>
  <si>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</si>
  <si>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</si>
  <si>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</si>
  <si>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</si>
  <si>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</si>
  <si>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</si>
  <si>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</si>
  <si>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</si>
  <si>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</si>
  <si>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</si>
  <si>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</si>
  <si>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</si>
  <si>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</si>
  <si>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</si>
  <si>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</si>
  <si>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</si>
  <si>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</si>
  <si>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</si>
  <si>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</si>
  <si>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</si>
  <si>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</si>
  <si>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</si>
  <si>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</si>
  <si>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</si>
  <si>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</si>
  <si>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</si>
  <si>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</si>
  <si>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</si>
  <si>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</si>
  <si>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</si>
  <si>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</si>
  <si>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</si>
  <si>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</si>
  <si>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</si>
  <si>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</si>
  <si>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</si>
  <si>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</si>
  <si>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</si>
  <si>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</si>
  <si>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</si>
  <si>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</si>
  <si>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</si>
  <si>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</si>
  <si>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</si>
  <si>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</si>
  <si>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</si>
  <si>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</si>
  <si>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</si>
  <si>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</si>
  <si>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</si>
  <si>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</si>
  <si>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</si>
  <si>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</si>
  <si>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</si>
  <si>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</si>
  <si>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</si>
  <si>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</si>
  <si>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</si>
  <si>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</si>
  <si>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</si>
  <si>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</si>
  <si>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</si>
  <si>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</si>
  <si>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</si>
  <si>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</si>
  <si>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</si>
  <si>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</si>
  <si>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</si>
  <si>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</si>
  <si>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</si>
  <si>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</si>
  <si>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</si>
  <si>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</si>
  <si>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</si>
  <si>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</si>
  <si>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</si>
  <si>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</si>
  <si>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</si>
  <si>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</si>
  <si>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</si>
  <si>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</si>
  <si>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</si>
  <si>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</si>
  <si>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</si>
  <si>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</si>
  <si>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</si>
  <si>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</si>
  <si>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</si>
  <si>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</si>
  <si>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</si>
  <si>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</si>
  <si>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</si>
  <si>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</si>
  <si>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</si>
  <si>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</si>
  <si>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</si>
  <si>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</si>
  <si>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</si>
  <si>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</si>
  <si>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</si>
  <si>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</si>
  <si>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</si>
  <si>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</si>
  <si>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</si>
  <si>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</si>
  <si>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</si>
  <si>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</si>
  <si>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</si>
  <si>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</si>
  <si>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</si>
  <si>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</si>
  <si>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</si>
  <si>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</si>
  <si>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</si>
  <si>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</si>
  <si>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</si>
  <si>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</si>
  <si>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</si>
  <si>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</si>
  <si>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</si>
  <si>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</si>
  <si>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</si>
  <si>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</si>
  <si>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</si>
  <si>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</si>
  <si>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</si>
  <si>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</si>
  <si>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</si>
  <si>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</si>
  <si>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</si>
  <si>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</si>
  <si>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</si>
  <si>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</si>
  <si>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</si>
  <si>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</si>
  <si>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</si>
  <si>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</si>
  <si>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</si>
  <si>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</si>
  <si>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</si>
  <si>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</si>
  <si>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</si>
  <si>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</si>
  <si>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</si>
  <si>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</si>
  <si>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</si>
  <si>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</si>
  <si>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</si>
  <si>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</si>
  <si>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</si>
  <si>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</si>
  <si>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</si>
  <si>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</si>
  <si>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</si>
  <si>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</si>
  <si>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</si>
  <si>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</si>
  <si>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</si>
  <si>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</si>
  <si>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</si>
  <si>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</si>
  <si>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</si>
  <si>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</si>
  <si>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</si>
  <si>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</si>
  <si>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</si>
  <si>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</si>
  <si>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</si>
  <si>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</si>
  <si>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</si>
  <si>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</si>
  <si>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</si>
  <si>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</si>
  <si>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</si>
  <si>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</si>
  <si>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</si>
  <si>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</si>
  <si>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</si>
  <si>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</si>
  <si>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</si>
  <si>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</si>
  <si>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</si>
  <si>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</si>
  <si>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</si>
  <si>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</si>
  <si>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</si>
  <si>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</si>
  <si>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</si>
  <si>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</si>
  <si>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</si>
  <si>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</si>
  <si>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</si>
  <si>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</si>
  <si>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</si>
  <si>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</si>
  <si>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</si>
  <si>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</si>
  <si>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</si>
  <si>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</si>
  <si>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</si>
  <si>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</si>
  <si>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</si>
  <si>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</si>
  <si>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</si>
  <si>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</si>
  <si>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</si>
  <si>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</si>
  <si>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</si>
  <si>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</si>
  <si>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</si>
  <si>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</si>
  <si>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</si>
  <si>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</si>
  <si>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</si>
  <si>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</si>
  <si>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</si>
  <si>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</si>
  <si>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</si>
  <si>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</si>
  <si>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</si>
  <si>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</si>
  <si>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</si>
  <si>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</si>
  <si>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</si>
  <si>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</si>
  <si>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</si>
  <si>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</si>
  <si>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</si>
  <si>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</si>
  <si>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</si>
  <si>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</si>
  <si>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</si>
  <si>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</si>
  <si>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</si>
  <si>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</si>
  <si>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</si>
  <si>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</si>
  <si>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</si>
  <si>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</si>
  <si>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</si>
  <si>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</si>
  <si>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</si>
  <si>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</si>
  <si>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</si>
  <si>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</si>
  <si>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</si>
  <si>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</si>
  <si>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</si>
  <si>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</si>
  <si>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</si>
  <si>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</si>
  <si>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</si>
  <si>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</si>
  <si>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</si>
  <si>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</si>
  <si>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</si>
  <si>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</si>
  <si>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</si>
  <si>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</si>
  <si>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</si>
  <si>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</si>
  <si>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</si>
  <si>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</si>
  <si>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</si>
  <si>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</si>
  <si>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</si>
  <si>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</si>
  <si>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</si>
  <si>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</si>
  <si>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</si>
  <si>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</si>
  <si>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</si>
  <si>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</si>
  <si>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</si>
  <si>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</si>
  <si>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</si>
  <si>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</si>
  <si>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</si>
  <si>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</si>
  <si>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</si>
  <si>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</si>
  <si>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</si>
  <si>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</si>
  <si>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</si>
  <si>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</si>
  <si>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</si>
  <si>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</si>
  <si>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</si>
  <si>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</si>
  <si>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</si>
  <si>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</si>
  <si>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</si>
  <si>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</si>
  <si>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</si>
  <si>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</si>
  <si>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</si>
  <si>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</si>
  <si>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</si>
  <si>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</si>
  <si>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</si>
  <si>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</si>
  <si>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</si>
  <si>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</si>
  <si>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</si>
  <si>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</si>
  <si>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</si>
  <si>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</si>
  <si>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</si>
  <si>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</si>
  <si>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</si>
  <si>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</si>
  <si>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</si>
  <si>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</si>
  <si>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</si>
  <si>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</si>
  <si>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</si>
  <si>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</si>
  <si>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</si>
  <si>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</si>
  <si>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</si>
  <si>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</si>
  <si>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</si>
  <si>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</si>
  <si>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</si>
  <si>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</si>
  <si>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</si>
  <si>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</si>
  <si>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</si>
  <si>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</si>
  <si>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</si>
  <si>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</si>
  <si>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</si>
  <si>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</si>
  <si>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</si>
  <si>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</si>
  <si>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</si>
  <si>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</si>
  <si>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</si>
  <si>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</si>
  <si>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</si>
  <si>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</si>
  <si>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</si>
  <si>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</si>
  <si>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</si>
  <si>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</si>
  <si>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</si>
  <si>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</si>
  <si>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</si>
  <si>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</si>
  <si>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</si>
  <si>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</si>
  <si>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</si>
  <si>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</si>
  <si>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</si>
  <si>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</si>
  <si>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</si>
  <si>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</si>
  <si>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</si>
  <si>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</si>
  <si>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</si>
  <si>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</si>
  <si>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</si>
  <si>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</si>
  <si>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</si>
  <si>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</si>
  <si>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</si>
  <si>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</si>
  <si>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</si>
  <si>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</si>
  <si>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</si>
  <si>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</si>
  <si>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</si>
  <si>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</si>
  <si>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</si>
  <si>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</si>
  <si>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</si>
  <si>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</si>
  <si>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</si>
  <si>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</si>
  <si>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</si>
  <si>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</si>
  <si>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</si>
  <si>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</si>
  <si>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</si>
  <si>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</si>
  <si>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</si>
  <si>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</si>
  <si>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</si>
  <si>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</si>
  <si>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</si>
  <si>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</si>
  <si>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</si>
  <si>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</si>
  <si>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</si>
  <si>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</si>
  <si>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</si>
  <si>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</si>
  <si>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</si>
  <si>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</si>
  <si>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</si>
  <si>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</si>
  <si>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</si>
  <si>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</si>
  <si>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</si>
  <si>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</si>
  <si>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</si>
  <si>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</si>
  <si>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</si>
  <si>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</si>
  <si>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</si>
  <si>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</si>
  <si>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</si>
  <si>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</si>
  <si>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</si>
  <si>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</si>
  <si>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</si>
  <si>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</si>
  <si>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</si>
  <si>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</si>
  <si>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</si>
  <si>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</si>
  <si>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</si>
  <si>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</si>
  <si>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</si>
  <si>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</si>
  <si>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</si>
  <si>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</si>
  <si>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</si>
  <si>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</si>
  <si>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</si>
  <si>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</si>
  <si>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</si>
  <si>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</si>
  <si>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</si>
  <si>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</si>
  <si>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</si>
  <si>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</si>
  <si>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</si>
  <si>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</si>
  <si>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</si>
  <si>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</si>
  <si>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</si>
  <si>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</si>
  <si>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</si>
  <si>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</si>
  <si>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</si>
  <si>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</si>
  <si>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</si>
  <si>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</si>
  <si>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</si>
  <si>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</si>
  <si>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</si>
  <si>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</si>
  <si>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</si>
  <si>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</si>
  <si>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</si>
  <si>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</si>
  <si>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</si>
  <si>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</si>
  <si>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</si>
  <si>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</si>
  <si>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</si>
  <si>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</si>
  <si>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</si>
  <si>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</si>
  <si>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</si>
  <si>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</si>
  <si>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</si>
  <si>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</si>
  <si>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</si>
  <si>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</si>
  <si>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</si>
  <si>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</si>
  <si>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</si>
  <si>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</si>
  <si>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</si>
  <si>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</si>
  <si>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</si>
  <si>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</si>
  <si>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</si>
  <si>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</si>
  <si>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</si>
  <si>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</si>
  <si>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</si>
  <si>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</si>
  <si>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</si>
  <si>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</si>
  <si>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</si>
  <si>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</si>
  <si>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</si>
  <si>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</si>
  <si>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</si>
  <si>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</si>
  <si>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</si>
  <si>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</si>
  <si>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</si>
  <si>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</si>
  <si>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</si>
  <si>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</si>
  <si>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</si>
  <si>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</si>
  <si>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</si>
  <si>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</si>
  <si>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</si>
  <si>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</si>
  <si>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</si>
  <si>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</si>
  <si>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</si>
  <si>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</si>
  <si>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</si>
  <si>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</si>
  <si>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</si>
  <si>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</si>
  <si>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</si>
  <si>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</si>
  <si>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</si>
  <si>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</si>
  <si>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</si>
  <si>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</si>
  <si>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</si>
  <si>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</si>
  <si>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</si>
  <si>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</si>
  <si>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</si>
  <si>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</si>
  <si>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</si>
  <si>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</si>
  <si>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</si>
  <si>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</si>
  <si>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</si>
  <si>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</si>
  <si>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</si>
  <si>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</si>
  <si>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</si>
  <si>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</si>
  <si>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</si>
  <si>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</si>
  <si>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</si>
  <si>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</si>
  <si>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</si>
  <si>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</si>
  <si>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</si>
  <si>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</si>
  <si>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</si>
  <si>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</si>
  <si>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</si>
  <si>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</si>
  <si>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</si>
  <si>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</si>
  <si>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</si>
  <si>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</si>
  <si>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</si>
  <si>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</si>
  <si>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</si>
  <si>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</si>
  <si>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</si>
  <si>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</si>
  <si>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</si>
  <si>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</si>
  <si>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</si>
  <si>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</si>
  <si>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</si>
  <si>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</si>
  <si>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</si>
  <si>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</si>
  <si>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</si>
  <si>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</si>
  <si>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</si>
  <si>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</si>
  <si>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</si>
  <si>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</si>
  <si>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</si>
  <si>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</si>
  <si>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</si>
  <si>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</si>
  <si>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</si>
  <si>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</si>
  <si>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</si>
  <si>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</si>
  <si>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</si>
  <si>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</si>
  <si>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</si>
  <si>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</si>
  <si>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</si>
  <si>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</si>
  <si>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</si>
  <si>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</si>
  <si>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</si>
  <si>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</si>
  <si>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</si>
  <si>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</si>
  <si>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</si>
  <si>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</si>
  <si>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</si>
  <si>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</si>
  <si>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</si>
  <si>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</si>
  <si>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</si>
  <si>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</si>
  <si>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</si>
  <si>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</si>
  <si>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</si>
  <si>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</si>
  <si>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</si>
  <si>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</si>
  <si>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</si>
  <si>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</si>
  <si>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</si>
  <si>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</si>
  <si>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</si>
  <si>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</si>
  <si>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</si>
  <si>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</si>
  <si>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</si>
  <si>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</si>
  <si>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</si>
  <si>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</si>
  <si>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</si>
  <si>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</si>
  <si>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</si>
  <si>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</si>
  <si>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</si>
  <si>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</si>
  <si>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</si>
  <si>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</si>
  <si>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</si>
  <si>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</si>
  <si>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</si>
  <si>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</si>
  <si>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</si>
  <si>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</si>
  <si>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</si>
  <si>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</si>
  <si>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</si>
  <si>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</si>
  <si>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</si>
  <si>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</si>
  <si>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</si>
  <si>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</si>
  <si>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</si>
  <si>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</si>
  <si>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</si>
  <si>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</si>
  <si>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</si>
  <si>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</si>
  <si>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</si>
  <si>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</si>
  <si>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</si>
  <si>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</si>
  <si>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</si>
  <si>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</si>
  <si>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</si>
  <si>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</si>
  <si>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</si>
  <si>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</si>
  <si>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</si>
  <si>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</si>
  <si>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</si>
  <si>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</si>
  <si>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</si>
  <si>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</si>
  <si>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</si>
  <si>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</si>
  <si>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</si>
  <si>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</si>
  <si>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</si>
  <si>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</si>
  <si>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</si>
  <si>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</si>
  <si>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</si>
  <si>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</si>
  <si>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</si>
  <si>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</si>
  <si>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</si>
  <si>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</si>
  <si>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</si>
  <si>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</si>
  <si>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</si>
  <si>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</si>
  <si>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</si>
  <si>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</si>
  <si>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</si>
  <si>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</si>
  <si>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</si>
  <si>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</si>
  <si>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</si>
  <si>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</si>
  <si>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</si>
  <si>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</si>
  <si>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</si>
  <si>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</si>
  <si>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</si>
  <si>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</si>
  <si>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</si>
  <si>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</si>
  <si>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</si>
  <si>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</si>
  <si>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</si>
  <si>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</si>
  <si>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</si>
  <si>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</si>
  <si>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</si>
  <si>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</si>
  <si>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</si>
  <si>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</si>
  <si>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</si>
  <si>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</si>
  <si>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</si>
  <si>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</si>
  <si>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</si>
  <si>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</si>
  <si>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</si>
  <si>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</si>
  <si>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</si>
  <si>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</si>
  <si>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</si>
  <si>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</si>
  <si>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</si>
  <si>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</si>
  <si>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</si>
  <si>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</si>
  <si>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</si>
  <si>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</si>
  <si>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</si>
  <si>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</si>
  <si>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</si>
  <si>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</si>
  <si>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</si>
  <si>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</si>
  <si>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</si>
  <si>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</si>
  <si>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</si>
  <si>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</si>
  <si>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</si>
  <si>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</si>
  <si>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</si>
  <si>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</si>
  <si>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</si>
  <si>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</si>
  <si>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</si>
  <si>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</si>
  <si>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</si>
  <si>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</si>
  <si>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</si>
  <si>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</si>
  <si>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</si>
  <si>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</si>
  <si>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</si>
  <si>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</si>
  <si>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</si>
  <si>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</si>
  <si>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</si>
  <si>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</si>
  <si>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</si>
  <si>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</si>
  <si>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</si>
  <si>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</si>
  <si>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</si>
  <si>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</si>
  <si>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</si>
  <si>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</si>
  <si>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</si>
  <si>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</si>
  <si>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</si>
  <si>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</si>
  <si>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</si>
  <si>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</si>
  <si>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</si>
  <si>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</si>
  <si>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</si>
  <si>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</si>
  <si>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</si>
  <si>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</si>
  <si>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</si>
  <si>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</si>
  <si>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</si>
  <si>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</si>
  <si>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</si>
  <si>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</si>
  <si>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</si>
  <si>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</si>
  <si>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</si>
  <si>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</si>
  <si>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</si>
  <si>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</si>
  <si>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</si>
  <si>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</si>
  <si>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</si>
  <si>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</si>
  <si>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</si>
  <si>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</si>
  <si>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</si>
  <si>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</si>
  <si>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</si>
  <si>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</si>
  <si>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</si>
  <si>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</si>
  <si>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</si>
  <si>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</si>
  <si>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</si>
  <si>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</si>
  <si>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</si>
  <si>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</si>
  <si>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</si>
  <si>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</si>
  <si>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</si>
  <si>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</si>
  <si>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</si>
  <si>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</si>
  <si>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</si>
  <si>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</si>
  <si>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</si>
  <si>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</si>
  <si>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</si>
  <si>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</si>
  <si>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</si>
  <si>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</si>
  <si>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</si>
  <si>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</si>
  <si>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</si>
  <si>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</si>
  <si>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</si>
  <si>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</si>
  <si>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</si>
  <si>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</si>
  <si>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</si>
  <si>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</si>
  <si>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</si>
  <si>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</si>
  <si>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</si>
  <si>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</si>
  <si>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</si>
  <si>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</si>
  <si>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</si>
  <si>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</si>
  <si>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</si>
  <si>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</si>
  <si>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</si>
  <si>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</si>
  <si>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</si>
  <si>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</si>
  <si>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</si>
  <si>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</si>
  <si>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</si>
  <si>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</si>
  <si>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</si>
  <si>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</si>
  <si>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</si>
  <si>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</si>
  <si>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</si>
  <si>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</si>
  <si>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</si>
  <si>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</si>
  <si>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</si>
  <si>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</si>
  <si>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</si>
  <si>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</si>
  <si>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</si>
  <si>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</si>
  <si>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</si>
  <si>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</si>
  <si>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</si>
  <si>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</si>
  <si>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</si>
  <si>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</si>
  <si>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</si>
  <si>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</si>
  <si>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</si>
  <si>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</si>
  <si>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</si>
  <si>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</si>
  <si>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</si>
  <si>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</si>
  <si>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</si>
  <si>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</si>
  <si>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</si>
  <si>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</si>
  <si>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</si>
  <si>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</si>
  <si>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</si>
  <si>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</si>
  <si>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</si>
  <si>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</si>
  <si>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</si>
  <si>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</si>
  <si>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</si>
  <si>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</si>
  <si>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</si>
  <si>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</si>
  <si>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</si>
  <si>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</si>
  <si>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</si>
  <si>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</si>
  <si>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</si>
  <si>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</si>
  <si>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</si>
  <si>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</si>
  <si>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</si>
  <si>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</si>
  <si>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</si>
  <si>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</si>
  <si>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</si>
  <si>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</si>
  <si>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</si>
  <si>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</si>
  <si>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</si>
  <si>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</si>
  <si>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</si>
  <si>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</si>
  <si>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</si>
  <si>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</si>
  <si>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</si>
  <si>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</si>
  <si>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</si>
  <si>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</si>
  <si>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</si>
  <si>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</si>
  <si>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</si>
  <si>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</si>
  <si>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</si>
  <si>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</si>
  <si>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</si>
  <si>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</si>
  <si>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</si>
  <si>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</si>
  <si>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</si>
  <si>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</si>
  <si>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</si>
  <si>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</si>
  <si>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</si>
  <si>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</si>
  <si>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</si>
  <si>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</si>
  <si>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</si>
  <si>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</si>
  <si>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</si>
  <si>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</si>
  <si>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</si>
  <si>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</si>
  <si>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</si>
  <si>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</si>
  <si>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</si>
  <si>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</si>
  <si>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</si>
  <si>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</si>
  <si>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</si>
  <si>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</si>
  <si>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</si>
  <si>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</si>
  <si>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</si>
  <si>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</si>
  <si>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</si>
  <si>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</si>
  <si>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</si>
  <si>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</si>
  <si>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</si>
  <si>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</si>
  <si>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</si>
  <si>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</si>
  <si>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</si>
  <si>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</si>
  <si>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</si>
  <si>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</si>
  <si>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</si>
  <si>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</si>
  <si>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</si>
  <si>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</si>
  <si>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</si>
  <si>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</si>
  <si>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</si>
  <si>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</si>
  <si>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</si>
  <si>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</si>
  <si>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</si>
  <si>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</si>
  <si>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</si>
  <si>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</si>
  <si>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</si>
  <si>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</si>
  <si>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</si>
  <si>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</si>
  <si>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</si>
  <si>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</si>
  <si>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</si>
  <si>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</si>
  <si>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</si>
  <si>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</si>
  <si>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</si>
  <si>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</si>
  <si>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</si>
  <si>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</si>
  <si>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</si>
  <si>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</si>
  <si>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</si>
  <si>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</si>
  <si>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</si>
  <si>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</si>
  <si>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</si>
  <si>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</si>
  <si>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</si>
  <si>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</si>
  <si>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</si>
  <si>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</si>
  <si>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</si>
  <si>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</si>
  <si>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</si>
  <si>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</si>
  <si>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</si>
  <si>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</si>
  <si>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</si>
  <si>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</si>
  <si>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</si>
  <si>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</si>
  <si>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</si>
  <si>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</si>
  <si>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</si>
  <si>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</si>
  <si>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</si>
  <si>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</si>
  <si>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</si>
  <si>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</si>
  <si>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</si>
  <si>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</si>
  <si>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</si>
  <si>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</si>
  <si>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</si>
  <si>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</si>
  <si>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</si>
  <si>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</si>
  <si>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</si>
  <si>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</si>
  <si>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</si>
  <si>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</si>
  <si>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</si>
  <si>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</si>
  <si>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</si>
  <si>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</si>
  <si>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</si>
  <si>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</si>
  <si>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</si>
  <si>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</si>
  <si>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</si>
  <si>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</si>
  <si>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</si>
  <si>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</si>
  <si>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</si>
  <si>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</si>
  <si>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</si>
  <si>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</si>
  <si>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</si>
  <si>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</si>
  <si>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</si>
  <si>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</si>
  <si>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</si>
  <si>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</si>
  <si>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</si>
  <si>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</si>
  <si>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</si>
  <si>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</si>
  <si>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</si>
  <si>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</si>
  <si>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</si>
  <si>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</si>
  <si>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</si>
  <si>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</si>
  <si>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</si>
  <si>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</si>
  <si>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</si>
  <si>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</si>
  <si>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</si>
  <si>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</si>
  <si>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</si>
  <si>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</si>
  <si>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</si>
  <si>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</si>
  <si>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</si>
  <si>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</si>
  <si>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</si>
  <si>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</si>
  <si>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</si>
  <si>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</si>
  <si>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</si>
  <si>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</si>
  <si>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</si>
  <si>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</si>
  <si>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</si>
  <si>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</si>
  <si>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</si>
  <si>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</si>
  <si>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</si>
  <si>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</si>
  <si>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</si>
  <si>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</si>
  <si>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</si>
  <si>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</si>
  <si>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</si>
  <si>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</si>
  <si>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</si>
  <si>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</si>
  <si>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</si>
  <si>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</si>
  <si>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</si>
  <si>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</si>
  <si>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</si>
  <si>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</si>
  <si>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</si>
  <si>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</si>
  <si>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</si>
  <si>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</si>
  <si>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</si>
  <si>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</si>
  <si>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</si>
  <si>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</si>
  <si>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</si>
  <si>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</si>
  <si>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</si>
  <si>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</si>
  <si>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</si>
  <si>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</si>
  <si>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</si>
  <si>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</si>
  <si>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</si>
  <si>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</si>
  <si>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</si>
  <si>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</si>
  <si>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</si>
  <si>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</si>
  <si>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</si>
  <si>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</si>
  <si>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</si>
  <si>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</si>
  <si>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</si>
  <si>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</si>
  <si>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</si>
  <si>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</si>
  <si>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</si>
  <si>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</si>
  <si>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</si>
  <si>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</si>
  <si>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</si>
  <si>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</si>
  <si>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</si>
  <si>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</si>
  <si>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</si>
  <si>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</si>
  <si>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</si>
  <si>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</si>
  <si>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</si>
  <si>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</si>
  <si>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</si>
  <si>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</si>
  <si>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</si>
  <si>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</si>
  <si>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</si>
  <si>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</si>
  <si>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</si>
  <si>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</si>
  <si>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</si>
  <si>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</si>
  <si>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</si>
  <si>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</si>
  <si>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</si>
  <si>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</si>
  <si>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</si>
  <si>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</si>
  <si>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</si>
  <si>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</si>
  <si>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</si>
  <si>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</si>
  <si>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</si>
  <si>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</si>
  <si>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</si>
  <si>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</si>
  <si>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</si>
  <si>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</si>
  <si>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</si>
  <si>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</si>
  <si>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</si>
  <si>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</si>
  <si>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</si>
  <si>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</si>
  <si>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</si>
  <si>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</si>
  <si>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</si>
  <si>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</si>
  <si>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</si>
  <si>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</si>
  <si>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</si>
  <si>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</si>
  <si>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</si>
  <si>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</si>
  <si>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</si>
  <si>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</si>
  <si>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</si>
  <si>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</si>
  <si>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</si>
  <si>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</si>
  <si>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</si>
  <si>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</si>
  <si>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</si>
  <si>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</si>
  <si>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</si>
  <si>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</si>
  <si>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</si>
  <si>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</si>
  <si>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</si>
  <si>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</si>
  <si>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</si>
  <si>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</si>
  <si>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</si>
  <si>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</si>
  <si>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</si>
  <si>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</si>
  <si>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</si>
  <si>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</si>
  <si>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</si>
  <si>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</si>
  <si>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</si>
  <si>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</si>
  <si>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</si>
  <si>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</si>
  <si>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</si>
  <si>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</si>
  <si>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</si>
  <si>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</si>
  <si>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</si>
  <si>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</si>
  <si>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</si>
  <si>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</si>
  <si>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</si>
  <si>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</si>
  <si>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</si>
  <si>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</si>
  <si>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</si>
  <si>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</si>
  <si>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</si>
  <si>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</si>
  <si>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</si>
  <si>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</si>
  <si>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</si>
  <si>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</si>
  <si>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</si>
  <si>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</si>
  <si>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</si>
  <si>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</si>
  <si>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</si>
  <si>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</si>
  <si>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</si>
  <si>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</si>
  <si>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</si>
  <si>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</si>
  <si>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</si>
  <si>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</si>
  <si>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</si>
  <si>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</si>
  <si>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</si>
  <si>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</si>
  <si>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</si>
  <si>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</si>
  <si>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</si>
  <si>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</si>
  <si>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</si>
  <si>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</si>
  <si>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</si>
  <si>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</si>
  <si>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</si>
  <si>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</si>
  <si>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</si>
  <si>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</si>
  <si>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</si>
  <si>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</si>
  <si>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</si>
  <si>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</si>
  <si>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</si>
  <si>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</si>
  <si>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</si>
  <si>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</si>
  <si>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</si>
  <si>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</si>
  <si>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</si>
  <si>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</si>
  <si>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</si>
  <si>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</si>
  <si>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</si>
  <si>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</si>
  <si>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</si>
  <si>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</si>
  <si>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</si>
  <si>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</si>
  <si>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</si>
  <si>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</si>
  <si>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</si>
  <si>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</si>
  <si>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</si>
  <si>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</si>
  <si>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</si>
  <si>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</si>
  <si>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</si>
  <si>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</si>
  <si>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</si>
  <si>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</si>
  <si>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</si>
  <si>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</si>
  <si>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</si>
  <si>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</si>
  <si>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</si>
  <si>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</si>
  <si>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</si>
  <si>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</si>
  <si>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</si>
  <si>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</si>
  <si>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</si>
  <si>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</si>
  <si>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</si>
  <si>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</si>
  <si>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</si>
  <si>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</si>
  <si>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</si>
  <si>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</si>
  <si>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</si>
  <si>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</si>
  <si>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</si>
  <si>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</si>
  <si>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</si>
  <si>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</si>
  <si>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</si>
  <si>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</si>
  <si>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</si>
  <si>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</si>
  <si>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</si>
  <si>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</si>
  <si>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</si>
  <si>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</si>
  <si>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</si>
  <si>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</si>
  <si>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</si>
  <si>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</si>
  <si>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</si>
  <si>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</si>
  <si>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</si>
  <si>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</si>
  <si>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</si>
  <si>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</si>
  <si>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</si>
  <si>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</si>
  <si>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</si>
  <si>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</si>
  <si>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</si>
  <si>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</si>
  <si>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</si>
  <si>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</si>
  <si>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</si>
  <si>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</si>
  <si>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</si>
  <si>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</si>
  <si>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</si>
  <si>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</si>
  <si>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</si>
  <si>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</si>
  <si>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</si>
  <si>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</si>
  <si>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</si>
  <si>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</si>
  <si>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</si>
  <si>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</si>
  <si>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</si>
  <si>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</si>
  <si>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</si>
  <si>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</si>
  <si>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</si>
  <si>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</si>
  <si>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</si>
  <si>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</si>
  <si>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</si>
  <si>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</si>
  <si>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</si>
  <si>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</si>
  <si>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</si>
  <si>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</si>
  <si>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</si>
  <si>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</si>
  <si>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</si>
  <si>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</si>
  <si>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</si>
  <si>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</si>
  <si>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</si>
  <si>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</si>
  <si>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</si>
  <si>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</si>
  <si>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</si>
  <si>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</si>
  <si>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</si>
  <si>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</si>
  <si>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</si>
  <si>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</si>
  <si>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</si>
  <si>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</si>
  <si>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</si>
  <si>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</si>
  <si>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</si>
  <si>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</si>
  <si>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</si>
  <si>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</si>
  <si>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</si>
  <si>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</si>
  <si>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</si>
  <si>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</si>
  <si>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</si>
  <si>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</si>
  <si>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</si>
  <si>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</si>
  <si>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</si>
  <si>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</si>
  <si>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</si>
  <si>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</si>
  <si>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</si>
  <si>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</si>
  <si>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</si>
  <si>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</si>
  <si>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</si>
  <si>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</si>
  <si>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</si>
  <si>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</si>
  <si>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</si>
  <si>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</si>
  <si>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</si>
  <si>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</si>
  <si>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</si>
  <si>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</si>
  <si>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</si>
  <si>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</si>
  <si>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</si>
  <si>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</si>
  <si>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</si>
  <si>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</si>
  <si>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</si>
  <si>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</si>
  <si>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</si>
  <si>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</si>
  <si>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</si>
  <si>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</si>
  <si>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</si>
  <si>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</si>
  <si>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</si>
  <si>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</si>
  <si>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</si>
  <si>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</si>
  <si>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</si>
  <si>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</si>
  <si>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</si>
  <si>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</si>
  <si>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</si>
  <si>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</si>
  <si>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</si>
  <si>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</si>
  <si>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</si>
  <si>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</si>
  <si>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</si>
  <si>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</si>
  <si>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</si>
  <si>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</si>
  <si>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</si>
  <si>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</si>
  <si>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</si>
  <si>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</si>
  <si>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</si>
  <si>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</si>
  <si>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</si>
  <si>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</si>
  <si>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</si>
  <si>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</si>
  <si>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</si>
  <si>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</si>
  <si>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</si>
  <si>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</si>
  <si>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</si>
  <si>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</si>
  <si>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</si>
  <si>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</si>
  <si>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</si>
  <si>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</si>
  <si>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</si>
  <si>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</si>
  <si>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</si>
  <si>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</si>
  <si>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</si>
  <si>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</si>
  <si>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</si>
  <si>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</si>
  <si>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</si>
  <si>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</si>
  <si>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</si>
  <si>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</si>
  <si>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</si>
  <si>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</si>
  <si>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</si>
  <si>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</si>
  <si>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</si>
  <si>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</si>
  <si>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</si>
  <si>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</si>
  <si>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</si>
  <si>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</si>
  <si>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</si>
  <si>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</si>
  <si>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</si>
  <si>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</si>
  <si>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</si>
  <si>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</si>
  <si>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</si>
  <si>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</si>
  <si>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</si>
  <si>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</si>
  <si>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</si>
  <si>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</si>
  <si>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</si>
  <si>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</si>
  <si>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</si>
  <si>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</si>
  <si>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</si>
  <si>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</si>
  <si>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</si>
  <si>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</si>
  <si>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</si>
  <si>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</si>
  <si>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</si>
  <si>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</si>
  <si>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</si>
  <si>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</si>
  <si>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</si>
  <si>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</si>
  <si>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</si>
  <si>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</si>
  <si>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</si>
  <si>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</si>
  <si>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</si>
  <si>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</si>
  <si>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</si>
  <si>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</si>
  <si>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</si>
  <si>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</si>
  <si>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</si>
  <si>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</si>
  <si>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</si>
  <si>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</si>
  <si>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</si>
  <si>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</si>
  <si>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</si>
  <si>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</si>
  <si>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</si>
  <si>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</si>
  <si>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</si>
  <si>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</si>
  <si>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</si>
  <si>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</si>
  <si>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</si>
  <si>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</si>
  <si>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</si>
  <si>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</si>
  <si>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</si>
  <si>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</si>
  <si>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</si>
  <si>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</si>
  <si>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</si>
  <si>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</si>
  <si>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</si>
  <si>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</si>
  <si>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</si>
  <si>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</si>
  <si>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</si>
  <si>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</si>
  <si>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</si>
  <si>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</si>
  <si>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</si>
  <si>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</si>
  <si>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</si>
  <si>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</si>
  <si>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</si>
  <si>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</si>
  <si>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</si>
  <si>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</si>
  <si>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</si>
  <si>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</si>
  <si>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</si>
  <si>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</si>
  <si>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</si>
  <si>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</si>
  <si>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</si>
  <si>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</si>
  <si>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</si>
  <si>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</si>
  <si>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</si>
  <si>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</si>
  <si>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</si>
  <si>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</si>
  <si>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</si>
  <si>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</si>
  <si>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</si>
  <si>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</si>
  <si>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</si>
  <si>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</si>
  <si>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</si>
  <si>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</si>
  <si>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</si>
  <si>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</si>
  <si>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</si>
  <si>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</si>
  <si>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</si>
  <si>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</si>
  <si>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</si>
  <si>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</si>
  <si>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</si>
  <si>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</si>
  <si>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</si>
  <si>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</si>
  <si>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</si>
  <si>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</si>
  <si>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</si>
  <si>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</si>
  <si>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</si>
  <si>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</si>
  <si>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</si>
  <si>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</si>
  <si>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</si>
  <si>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</si>
  <si>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</si>
  <si>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</si>
  <si>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</si>
  <si>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</si>
  <si>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</si>
  <si>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</si>
  <si>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</si>
  <si>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</si>
  <si>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</si>
  <si>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</si>
  <si>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</si>
  <si>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</si>
  <si>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</si>
  <si>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</si>
  <si>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</si>
  <si>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</si>
  <si>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</si>
  <si>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</si>
  <si>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</si>
  <si>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</si>
  <si>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</si>
  <si>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</si>
  <si>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</si>
  <si>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</si>
  <si>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</si>
  <si>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</si>
  <si>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</si>
  <si>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</si>
  <si>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</si>
  <si>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</si>
  <si>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</si>
  <si>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</si>
  <si>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</si>
  <si>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</si>
  <si>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</si>
  <si>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</si>
  <si>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</si>
  <si>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</si>
  <si>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</si>
  <si>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</si>
  <si>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</si>
  <si>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</si>
  <si>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</si>
  <si>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</si>
  <si>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</si>
  <si>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</si>
  <si>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</si>
  <si>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</si>
  <si>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</si>
  <si>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</si>
  <si>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</si>
  <si>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</si>
  <si>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</si>
  <si>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</si>
  <si>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</si>
  <si>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</si>
  <si>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</si>
  <si>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</si>
  <si>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</si>
  <si>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</si>
  <si>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</si>
  <si>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</si>
  <si>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</si>
  <si>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</si>
  <si>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</si>
  <si>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</si>
  <si>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</si>
  <si>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</si>
  <si>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</si>
  <si>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</si>
  <si>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</si>
  <si>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</si>
  <si>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</si>
  <si>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</si>
  <si>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</si>
  <si>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</si>
  <si>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</si>
  <si>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</si>
  <si>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</si>
  <si>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</si>
  <si>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</si>
  <si>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</si>
  <si>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</si>
  <si>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</si>
  <si>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</si>
  <si>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</si>
  <si>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</si>
  <si>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</si>
  <si>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</si>
  <si>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</si>
  <si>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</si>
  <si>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</si>
  <si>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</si>
  <si>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</si>
  <si>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</si>
  <si>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</si>
  <si>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</si>
  <si>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</si>
  <si>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</si>
  <si>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</si>
  <si>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</si>
  <si>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</si>
  <si>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</si>
  <si>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</si>
  <si>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</si>
  <si>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</si>
  <si>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</si>
  <si>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</si>
  <si>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</si>
  <si>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</si>
  <si>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</si>
  <si>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</si>
  <si>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</si>
  <si>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</si>
  <si>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</si>
  <si>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</si>
  <si>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</si>
  <si>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</si>
  <si>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</si>
  <si>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</si>
  <si>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</si>
  <si>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</si>
  <si>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</si>
  <si>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</si>
  <si>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</si>
  <si>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</si>
  <si>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</si>
  <si>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</si>
  <si>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</si>
  <si>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</si>
  <si>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</si>
  <si>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</si>
  <si>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</si>
  <si>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</si>
  <si>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</si>
  <si>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</si>
  <si>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</si>
  <si>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</si>
  <si>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</si>
  <si>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</si>
  <si>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</si>
  <si>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</si>
  <si>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</si>
  <si>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</si>
  <si>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</si>
  <si>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</si>
  <si>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</si>
  <si>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</si>
  <si>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</si>
  <si>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</si>
  <si>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</si>
  <si>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</si>
  <si>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</si>
  <si>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</si>
  <si>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</si>
  <si>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</si>
  <si>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</si>
  <si>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</si>
  <si>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</si>
  <si>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</si>
  <si>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</si>
  <si>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</si>
  <si>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</si>
  <si>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</si>
  <si>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</si>
  <si>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</si>
  <si>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</si>
  <si>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</si>
  <si>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</si>
  <si>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</si>
  <si>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</si>
  <si>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</si>
  <si>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</si>
  <si>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</si>
  <si>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</si>
  <si>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</si>
  <si>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</si>
  <si>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</si>
  <si>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</si>
  <si>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</si>
  <si>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</si>
  <si>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</si>
  <si>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</si>
  <si>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</si>
  <si>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</si>
  <si>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</si>
  <si>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</si>
  <si>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</si>
  <si>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</si>
  <si>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</si>
  <si>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</si>
  <si>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</si>
  <si>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</si>
  <si>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</si>
  <si>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</si>
  <si>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</si>
  <si>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</si>
  <si>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</si>
  <si>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</si>
  <si>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</si>
  <si>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</si>
  <si>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</si>
  <si>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</si>
  <si>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</si>
  <si>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</si>
  <si>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</si>
  <si>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</si>
  <si>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</si>
  <si>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</si>
  <si>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</si>
  <si>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</si>
  <si>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</si>
  <si>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</si>
  <si>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</si>
  <si>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</si>
  <si>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</si>
  <si>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</si>
  <si>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</si>
  <si>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</si>
  <si>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</si>
  <si>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</si>
  <si>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</si>
  <si>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</si>
  <si>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</si>
  <si>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</si>
  <si>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</si>
  <si>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</si>
  <si>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</si>
  <si>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</si>
  <si>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</si>
  <si>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</si>
  <si>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</si>
  <si>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</si>
  <si>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</si>
  <si>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</si>
  <si>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</si>
  <si>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</si>
  <si>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</si>
  <si>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</si>
  <si>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</si>
  <si>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</si>
  <si>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</si>
  <si>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</si>
  <si>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</si>
  <si>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</si>
  <si>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</si>
  <si>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</si>
  <si>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</si>
  <si>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</si>
  <si>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</si>
  <si>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</si>
  <si>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</si>
  <si>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</si>
  <si>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</si>
  <si>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</si>
  <si>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</si>
  <si>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</si>
  <si>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</si>
  <si>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</si>
  <si>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</si>
  <si>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</si>
  <si>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</si>
  <si>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</si>
  <si>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</si>
  <si>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</si>
  <si>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</si>
  <si>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</si>
  <si>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</si>
  <si>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</si>
  <si>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</si>
  <si>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</si>
  <si>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</si>
  <si>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</si>
  <si>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</si>
  <si>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</si>
  <si>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</si>
  <si>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</si>
  <si>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</si>
  <si>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</si>
  <si>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</si>
  <si>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</si>
  <si>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</si>
  <si>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</si>
  <si>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</si>
  <si>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</si>
  <si>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</si>
  <si>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</si>
  <si>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</si>
  <si>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</si>
  <si>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</si>
  <si>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</si>
  <si>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</si>
  <si>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</si>
  <si>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</si>
  <si>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</si>
  <si>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</si>
  <si>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</si>
  <si>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</si>
  <si>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</si>
  <si>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</si>
  <si>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</si>
  <si>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</si>
  <si>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</si>
  <si>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</si>
  <si>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</si>
  <si>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</si>
  <si>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</si>
  <si>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</si>
  <si>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</si>
  <si>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</si>
  <si>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</si>
  <si>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</si>
  <si>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</si>
  <si>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</si>
  <si>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</si>
  <si>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</si>
  <si>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</si>
  <si>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</si>
  <si>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</si>
  <si>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</si>
  <si>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</si>
  <si>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</si>
  <si>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</si>
  <si>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</si>
  <si>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</si>
  <si>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</si>
  <si>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</si>
  <si>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</si>
  <si>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</si>
  <si>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</si>
  <si>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</si>
  <si>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</si>
  <si>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</si>
  <si>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</si>
  <si>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</si>
  <si>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</si>
  <si>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</si>
  <si>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</si>
  <si>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</si>
  <si>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</si>
  <si>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</si>
  <si>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</si>
  <si>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</si>
  <si>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</si>
  <si>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</si>
  <si>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</si>
  <si>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</si>
  <si>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</si>
  <si>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</si>
  <si>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</si>
  <si>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</si>
  <si>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</si>
  <si>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</si>
  <si>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</si>
  <si>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</si>
  <si>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</si>
  <si>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</si>
  <si>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</si>
  <si>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</si>
  <si>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</si>
  <si>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</si>
  <si>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</si>
  <si>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</si>
  <si>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</si>
  <si>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</si>
  <si>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</si>
  <si>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</si>
  <si>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</si>
  <si>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</si>
  <si>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</si>
  <si>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</si>
  <si>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</si>
  <si>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</si>
  <si>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</si>
  <si>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</si>
  <si>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</si>
  <si>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</si>
  <si>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</si>
  <si>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</si>
  <si>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</si>
  <si>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</si>
  <si>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</si>
  <si>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</si>
  <si>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</si>
  <si>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</si>
  <si>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</si>
  <si>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</si>
  <si>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</si>
  <si>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</si>
  <si>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</si>
  <si>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</si>
  <si>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</si>
  <si>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</si>
  <si>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</si>
  <si>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</si>
  <si>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</si>
  <si>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</si>
  <si>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</si>
  <si>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</si>
  <si>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</si>
  <si>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</si>
  <si>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</si>
  <si>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</si>
  <si>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</si>
  <si>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</si>
  <si>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</si>
  <si>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</si>
  <si>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</si>
  <si>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</si>
  <si>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</si>
  <si>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</si>
  <si>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</si>
  <si>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</si>
  <si>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</si>
  <si>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</si>
  <si>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</si>
  <si>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</si>
  <si>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</si>
  <si>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</si>
  <si>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</si>
  <si>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</si>
  <si>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</si>
  <si>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</si>
  <si>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</si>
  <si>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</si>
  <si>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</si>
  <si>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</si>
  <si>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</si>
  <si>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</si>
  <si>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</si>
  <si>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</si>
  <si>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</si>
  <si>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</si>
  <si>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</si>
  <si>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</si>
  <si>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</si>
  <si>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</si>
  <si>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</si>
  <si>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</si>
  <si>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</si>
  <si>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</si>
  <si>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</si>
  <si>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</si>
  <si>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</si>
  <si>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</si>
  <si>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</si>
  <si>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</si>
  <si>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</si>
  <si>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</si>
  <si>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</si>
  <si>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</si>
  <si>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</si>
  <si>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</si>
  <si>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</si>
  <si>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</si>
  <si>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</si>
  <si>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</si>
  <si>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</si>
  <si>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</si>
  <si>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</si>
  <si>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</si>
  <si>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</si>
  <si>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</si>
  <si>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</si>
  <si>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</si>
  <si>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</si>
  <si>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</si>
  <si>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</si>
  <si>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</si>
  <si>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</si>
  <si>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</si>
  <si>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</si>
  <si>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</si>
  <si>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</si>
  <si>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</si>
  <si>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</si>
  <si>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</si>
  <si>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</si>
  <si>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</si>
  <si>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</si>
  <si>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</si>
  <si>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</si>
  <si>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</si>
  <si>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</si>
  <si>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</si>
  <si>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</si>
  <si>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</si>
  <si>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</si>
  <si>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</si>
  <si>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</si>
  <si>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</si>
  <si>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</si>
  <si>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</si>
  <si>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</si>
  <si>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</si>
  <si>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</si>
  <si>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</si>
  <si>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</si>
  <si>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</si>
  <si>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</si>
  <si>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</si>
  <si>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</si>
  <si>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</si>
  <si>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</si>
  <si>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</si>
  <si>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</si>
  <si>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</si>
  <si>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</si>
  <si>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</si>
  <si>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</si>
  <si>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</si>
  <si>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</si>
  <si>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</si>
  <si>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</si>
  <si>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</si>
  <si>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</si>
  <si>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</si>
  <si>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</si>
  <si>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</si>
  <si>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</si>
  <si>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</si>
  <si>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</si>
  <si>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</si>
  <si>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</si>
  <si>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</si>
  <si>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</si>
  <si>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</si>
  <si>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</si>
  <si>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</si>
  <si>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</si>
  <si>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</si>
  <si>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</si>
  <si>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</si>
  <si>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</si>
  <si>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</si>
  <si>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</si>
  <si>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</si>
  <si>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</si>
  <si>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</si>
  <si>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</si>
  <si>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</si>
  <si>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</si>
  <si>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</si>
  <si>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</si>
  <si>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</si>
  <si>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</si>
  <si>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</si>
  <si>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</si>
  <si>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</si>
  <si>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</si>
  <si>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</si>
  <si>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</si>
  <si>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</si>
  <si>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</si>
  <si>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</si>
  <si>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</si>
  <si>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</si>
  <si>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</si>
  <si>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</si>
  <si>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</si>
  <si>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</si>
  <si>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</si>
  <si>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</si>
  <si>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</si>
  <si>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</si>
  <si>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</si>
  <si>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</si>
  <si>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</si>
  <si>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</si>
  <si>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</si>
  <si>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</si>
  <si>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</si>
  <si>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</si>
  <si>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</si>
  <si>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</si>
  <si>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</si>
  <si>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</si>
  <si>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</si>
  <si>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</si>
  <si>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</si>
  <si>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</si>
  <si>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</si>
  <si>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</si>
  <si>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</si>
  <si>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</si>
  <si>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</si>
  <si>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</si>
  <si>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</si>
  <si>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</si>
  <si>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</si>
  <si>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</si>
  <si>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</si>
  <si>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</si>
  <si>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</si>
  <si>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</si>
  <si>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</si>
  <si>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</si>
  <si>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</si>
  <si>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</si>
  <si>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</si>
  <si>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</si>
  <si>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</si>
  <si>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</si>
  <si>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</si>
  <si>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</si>
  <si>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</si>
  <si>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</si>
  <si>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</si>
  <si>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</si>
  <si>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</si>
  <si>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</si>
  <si>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</si>
  <si>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</si>
  <si>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</si>
  <si>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</si>
  <si>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</si>
  <si>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</si>
  <si>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</si>
  <si>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</si>
  <si>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</si>
  <si>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</si>
  <si>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</si>
  <si>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</si>
  <si>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</si>
  <si>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</si>
  <si>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</si>
  <si>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</si>
  <si>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</si>
  <si>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</si>
  <si>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</si>
  <si>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</si>
  <si>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</si>
  <si>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</si>
  <si>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</si>
  <si>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</si>
  <si>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</si>
  <si>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</si>
  <si>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</si>
  <si>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</si>
  <si>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</si>
  <si>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</si>
  <si>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</si>
  <si>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</si>
  <si>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</si>
  <si>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</si>
  <si>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</si>
  <si>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</si>
  <si>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</si>
  <si>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</si>
  <si>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</si>
  <si>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</si>
  <si>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</si>
  <si>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</si>
  <si>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</si>
  <si>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</si>
  <si>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</si>
  <si>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</si>
  <si>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</si>
  <si>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</si>
  <si>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</si>
  <si>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</si>
  <si>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</si>
  <si>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</si>
  <si>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</si>
  <si>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</si>
  <si>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</si>
  <si>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</si>
  <si>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</si>
  <si>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</si>
  <si>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</si>
  <si>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</si>
  <si>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</si>
  <si>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</si>
  <si>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</si>
  <si>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</si>
  <si>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</si>
  <si>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</si>
  <si>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</si>
  <si>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</si>
  <si>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</si>
  <si>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</si>
  <si>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</si>
  <si>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</si>
  <si>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</si>
  <si>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</si>
  <si>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</si>
  <si>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</si>
  <si>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</si>
  <si>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</si>
  <si>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</si>
  <si>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</si>
  <si>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</si>
  <si>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</si>
  <si>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</si>
  <si>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</si>
  <si>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</si>
  <si>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</si>
  <si>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</si>
  <si>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</si>
  <si>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</si>
  <si>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</si>
  <si>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</si>
  <si>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</si>
  <si>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</si>
  <si>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</si>
  <si>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</si>
  <si>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</si>
  <si>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</si>
  <si>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</si>
  <si>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</si>
  <si>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</si>
  <si>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</si>
  <si>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</si>
  <si>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</si>
  <si>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</si>
  <si>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</si>
  <si>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</si>
  <si>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</si>
  <si>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</si>
  <si>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</si>
  <si>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</si>
  <si>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</si>
  <si>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</si>
  <si>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</si>
  <si>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</si>
  <si>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</si>
  <si>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</si>
  <si>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</si>
  <si>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</si>
  <si>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</si>
  <si>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</si>
  <si>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</si>
  <si>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</si>
  <si>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</si>
  <si>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</si>
  <si>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</si>
  <si>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</si>
  <si>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</si>
  <si>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</si>
  <si>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</si>
  <si>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</si>
  <si>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</si>
  <si>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</si>
  <si>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</si>
  <si>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</si>
  <si>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</si>
  <si>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</si>
  <si>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</si>
  <si>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</si>
  <si>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</si>
  <si>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</si>
  <si>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</si>
  <si>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</si>
  <si>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</si>
  <si>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</si>
  <si>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</si>
  <si>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</si>
  <si>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</si>
  <si>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</si>
  <si>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</si>
  <si>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</si>
  <si>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</si>
  <si>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</si>
  <si>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</si>
  <si>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</si>
  <si>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</si>
  <si>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</si>
  <si>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</si>
  <si>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</si>
  <si>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</si>
  <si>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</si>
  <si>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</si>
  <si>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</si>
  <si>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</si>
  <si>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</si>
  <si>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</si>
  <si>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</si>
  <si>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</si>
  <si>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</si>
  <si>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</si>
  <si>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</si>
  <si>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</si>
  <si>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</si>
  <si>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</si>
  <si>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</si>
  <si>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</si>
  <si>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</si>
  <si>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</si>
  <si>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</si>
  <si>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</si>
  <si>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</si>
  <si>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</si>
  <si>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</si>
  <si>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</si>
  <si>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</si>
  <si>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</si>
  <si>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</si>
  <si>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</si>
  <si>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</si>
  <si>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</si>
  <si>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</si>
  <si>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</si>
  <si>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</si>
  <si>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</si>
  <si>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</si>
  <si>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</si>
  <si>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</si>
  <si>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</si>
  <si>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</si>
  <si>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</si>
  <si>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</si>
  <si>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</si>
  <si>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</si>
  <si>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</si>
  <si>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</si>
  <si>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</si>
  <si>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</si>
  <si>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</si>
  <si>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</si>
  <si>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</si>
  <si>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</si>
  <si>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</si>
  <si>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</si>
  <si>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</si>
  <si>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</si>
  <si>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</si>
  <si>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</si>
  <si>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</si>
  <si>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</si>
  <si>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</si>
  <si>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</si>
  <si>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</si>
  <si>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</si>
  <si>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</si>
  <si>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</si>
  <si>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</si>
  <si>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</si>
  <si>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</si>
  <si>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</si>
  <si>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</si>
  <si>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</si>
  <si>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</si>
  <si>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</si>
  <si>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</si>
  <si>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</si>
  <si>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</si>
  <si>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</si>
  <si>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</si>
  <si>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</si>
  <si>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</si>
  <si>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</si>
  <si>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</si>
  <si>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</si>
  <si>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</si>
  <si>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</si>
  <si>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</si>
  <si>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</si>
  <si>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</si>
  <si>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</si>
  <si>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</si>
  <si>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</si>
  <si>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</si>
  <si>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</si>
  <si>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</si>
  <si>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</si>
  <si>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</si>
  <si>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</si>
  <si>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</si>
  <si>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</si>
  <si>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</si>
  <si>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</si>
  <si>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</si>
  <si>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</si>
  <si>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</si>
  <si>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</si>
  <si>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</si>
  <si>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</si>
  <si>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</si>
  <si>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</si>
  <si>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</si>
  <si>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</si>
  <si>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</si>
  <si>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</si>
  <si>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</si>
  <si>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</si>
  <si>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</si>
  <si>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</si>
  <si>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</si>
  <si>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</si>
  <si>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</si>
  <si>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</si>
  <si>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</si>
  <si>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</si>
  <si>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</si>
  <si>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</si>
  <si>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</si>
  <si>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</si>
  <si>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</si>
  <si>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</si>
  <si>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</si>
  <si>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</si>
  <si>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</si>
  <si>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</si>
  <si>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</si>
  <si>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</si>
  <si>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</si>
  <si>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</si>
  <si>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</si>
  <si>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</si>
  <si>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</si>
  <si>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</si>
  <si>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</si>
  <si>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</si>
  <si>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</si>
  <si>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</si>
  <si>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</si>
  <si>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</si>
  <si>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</si>
  <si>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</si>
  <si>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</si>
  <si>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</si>
  <si>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</si>
  <si>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</si>
  <si>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</si>
  <si>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</si>
  <si>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</si>
  <si>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</si>
  <si>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</si>
  <si>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</si>
  <si>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</si>
  <si>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</si>
  <si>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</si>
  <si>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</si>
  <si>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</si>
  <si>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</si>
  <si>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</si>
  <si>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</si>
  <si>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</si>
  <si>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</si>
  <si>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</si>
  <si>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</si>
  <si>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</si>
  <si>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</si>
  <si>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</si>
  <si>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</si>
  <si>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</si>
  <si>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</si>
  <si>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</si>
  <si>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</si>
  <si>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</si>
  <si>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</si>
  <si>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</si>
  <si>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</si>
  <si>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</si>
  <si>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</si>
  <si>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</si>
  <si>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</si>
  <si>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</si>
  <si>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</si>
  <si>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</si>
  <si>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</si>
  <si>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</si>
  <si>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</si>
  <si>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</si>
  <si>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</si>
  <si>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</si>
  <si>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</si>
  <si>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</si>
  <si>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</si>
  <si>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</si>
  <si>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</si>
  <si>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</si>
  <si>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</si>
  <si>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</si>
  <si>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</si>
  <si>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</si>
  <si>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</si>
  <si>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</si>
  <si>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</si>
  <si>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</si>
  <si>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</si>
  <si>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</si>
  <si>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</si>
  <si>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</si>
  <si>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</si>
  <si>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</si>
  <si>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</si>
  <si>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</si>
  <si>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</si>
  <si>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</si>
  <si>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</si>
  <si>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</si>
  <si>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</si>
  <si>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</si>
  <si>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</si>
  <si>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</si>
  <si>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</si>
  <si>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</si>
  <si>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</si>
  <si>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</si>
  <si>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</si>
  <si>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</si>
  <si>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</si>
  <si>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</si>
  <si>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</si>
  <si>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</si>
  <si>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</si>
  <si>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</si>
  <si>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</si>
  <si>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</si>
  <si>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</si>
  <si>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</si>
  <si>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</si>
  <si>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</si>
  <si>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</si>
  <si>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</si>
  <si>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</si>
  <si>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</si>
  <si>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</si>
  <si>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</si>
  <si>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</si>
  <si>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</si>
  <si>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</si>
  <si>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</si>
  <si>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</si>
  <si>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</si>
  <si>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</si>
  <si>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</si>
  <si>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</si>
  <si>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</si>
  <si>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</si>
  <si>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</si>
  <si>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</si>
  <si>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</si>
  <si>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</si>
  <si>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</si>
  <si>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</si>
  <si>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</si>
  <si>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</si>
  <si>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</si>
  <si>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</si>
  <si>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</si>
  <si>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</si>
  <si>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</si>
  <si>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</si>
  <si>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</si>
  <si>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</si>
  <si>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</si>
  <si>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</si>
  <si>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</si>
  <si>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</si>
  <si>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</si>
  <si>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</si>
  <si>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</si>
  <si>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</si>
  <si>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</si>
  <si>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</si>
  <si>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</si>
  <si>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</si>
  <si>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</si>
  <si>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</si>
  <si>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</si>
  <si>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</si>
  <si>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</si>
  <si>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</si>
  <si>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</si>
  <si>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</si>
  <si>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</si>
  <si>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</si>
  <si>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</si>
  <si>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</si>
  <si>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</si>
  <si>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</si>
  <si>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</si>
  <si>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</si>
  <si>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</si>
  <si>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</si>
  <si>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</si>
  <si>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</si>
  <si>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</si>
  <si>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</si>
  <si>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</si>
  <si>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</si>
  <si>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</si>
  <si>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</si>
  <si>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</si>
  <si>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</si>
  <si>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</si>
  <si>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</si>
  <si>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</si>
  <si>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</si>
  <si>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</si>
  <si>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</si>
  <si>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</si>
  <si>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</si>
  <si>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</si>
  <si>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</si>
  <si>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</si>
  <si>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</si>
  <si>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</si>
  <si>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</si>
  <si>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</si>
  <si>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</si>
  <si>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</si>
  <si>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</si>
  <si>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</si>
  <si>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</si>
  <si>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</si>
  <si>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</si>
  <si>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</si>
  <si>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</si>
  <si>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</si>
  <si>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</si>
  <si>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</si>
  <si>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</si>
  <si>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</si>
  <si>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</si>
  <si>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</si>
  <si>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</si>
  <si>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</si>
  <si>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</si>
  <si>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</si>
  <si>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</si>
  <si>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</si>
  <si>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</si>
  <si>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</si>
  <si>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</si>
  <si>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</si>
  <si>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</si>
  <si>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</si>
  <si>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</si>
  <si>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</si>
  <si>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</si>
  <si>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</si>
  <si>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</si>
  <si>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</si>
  <si>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</si>
  <si>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</si>
  <si>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</si>
  <si>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</si>
  <si>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</si>
  <si>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</si>
  <si>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</si>
  <si>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</si>
  <si>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</si>
  <si>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</si>
  <si>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</si>
  <si>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</si>
  <si>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</si>
  <si>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</si>
  <si>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</si>
  <si>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</si>
  <si>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</si>
  <si>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</si>
  <si>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</si>
  <si>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</si>
  <si>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</si>
  <si>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</si>
  <si>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</si>
  <si>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</si>
  <si>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</si>
  <si>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</si>
  <si>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</si>
  <si>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</si>
  <si>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</si>
  <si>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</si>
  <si>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</si>
  <si>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</si>
  <si>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</si>
  <si>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</si>
  <si>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</si>
  <si>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</si>
  <si>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</si>
  <si>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</si>
  <si>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</si>
  <si>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</si>
  <si>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</si>
  <si>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</si>
  <si>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</si>
  <si>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</si>
  <si>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</si>
  <si>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</si>
  <si>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</si>
  <si>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</si>
  <si>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</si>
  <si>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</si>
  <si>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</si>
  <si>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</si>
  <si>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</si>
  <si>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</si>
  <si>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</si>
  <si>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</si>
  <si>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</si>
  <si>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</si>
  <si>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</si>
  <si>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</si>
  <si>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</si>
  <si>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</si>
  <si>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</si>
  <si>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</si>
  <si>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</si>
  <si>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</si>
  <si>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</si>
  <si>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</si>
  <si>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</si>
  <si>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</si>
  <si>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</si>
  <si>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</si>
  <si>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</si>
  <si>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</si>
  <si>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</si>
  <si>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</si>
  <si>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</si>
  <si>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</si>
  <si>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</si>
  <si>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</si>
  <si>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</si>
  <si>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</si>
  <si>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</si>
  <si>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</si>
  <si>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</si>
  <si>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</si>
  <si>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</si>
  <si>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</si>
  <si>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</si>
  <si>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</si>
  <si>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</si>
  <si>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</si>
  <si>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</si>
  <si>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</si>
  <si>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</si>
  <si>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</si>
  <si>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</si>
  <si>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</si>
  <si>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</si>
  <si>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</si>
  <si>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</si>
  <si>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</si>
  <si>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</si>
  <si>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</si>
  <si>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</si>
  <si>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</si>
  <si>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</si>
  <si>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</si>
  <si>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</si>
  <si>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</si>
  <si>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</si>
  <si>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</si>
  <si>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</si>
  <si>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</si>
  <si>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</si>
  <si>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</si>
  <si>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</si>
  <si>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</si>
  <si>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</si>
  <si>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</si>
  <si>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</si>
  <si>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</si>
  <si>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</si>
  <si>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</si>
  <si>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</si>
  <si>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</si>
  <si>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</si>
  <si>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</si>
  <si>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</si>
  <si>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</si>
  <si>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</si>
  <si>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</si>
  <si>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</si>
  <si>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</si>
  <si>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</si>
  <si>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</si>
  <si>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</si>
  <si>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</si>
  <si>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</si>
  <si>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</si>
  <si>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</si>
  <si>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</si>
  <si>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</si>
  <si>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</si>
  <si>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</si>
  <si>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</si>
  <si>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</si>
  <si>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</si>
  <si>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</si>
  <si>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</si>
  <si>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</si>
  <si>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</si>
  <si>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</si>
  <si>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</si>
  <si>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</si>
  <si>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</si>
  <si>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</si>
  <si>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</si>
  <si>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</si>
  <si>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</si>
  <si>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</si>
  <si>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</si>
  <si>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</si>
  <si>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</si>
  <si>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</si>
  <si>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</si>
  <si>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</si>
  <si>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</si>
  <si>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</si>
  <si>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</si>
  <si>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</si>
  <si>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</si>
  <si>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</si>
  <si>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</si>
  <si>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</si>
  <si>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</si>
  <si>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</si>
  <si>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</si>
  <si>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</si>
  <si>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</si>
  <si>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</si>
  <si>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</si>
  <si>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</si>
  <si>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</si>
  <si>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</si>
  <si>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</si>
  <si>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</si>
  <si>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</si>
  <si>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</si>
  <si>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</si>
  <si>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</si>
  <si>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</si>
  <si>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</si>
  <si>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</si>
  <si>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</si>
  <si>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</si>
  <si>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</si>
  <si>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</si>
  <si>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</si>
  <si>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</si>
  <si>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</si>
  <si>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</si>
  <si>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</si>
  <si>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</si>
  <si>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</si>
  <si>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</si>
  <si>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</si>
  <si>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</si>
  <si>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</si>
  <si>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</si>
  <si>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</si>
  <si>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</si>
  <si>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</si>
  <si>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</si>
  <si>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</si>
  <si>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</si>
  <si>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</si>
  <si>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</si>
  <si>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</si>
  <si>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</si>
  <si>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</si>
  <si>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</si>
  <si>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</si>
  <si>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</si>
  <si>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</si>
  <si>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</si>
  <si>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</si>
  <si>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</si>
  <si>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</si>
  <si>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</si>
  <si>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</si>
  <si>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</si>
  <si>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</si>
  <si>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</si>
  <si>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</si>
  <si>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</si>
  <si>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</si>
  <si>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</si>
  <si>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</si>
  <si>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</si>
  <si>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</si>
  <si>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</si>
  <si>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</si>
  <si>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</si>
  <si>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</si>
  <si>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</si>
  <si>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</si>
  <si>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</si>
  <si>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</si>
  <si>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</si>
  <si>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</si>
  <si>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</si>
  <si>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</si>
  <si>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</si>
  <si>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</si>
  <si>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</si>
  <si>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</si>
  <si>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</si>
  <si>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</si>
  <si>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</si>
  <si>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</si>
  <si>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</si>
  <si>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</si>
  <si>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</si>
  <si>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</si>
  <si>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</si>
  <si>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</si>
  <si>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</si>
  <si>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</si>
  <si>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</si>
  <si>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</si>
  <si>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</si>
  <si>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</si>
  <si>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</si>
  <si>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</si>
  <si>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</si>
  <si>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</si>
  <si>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</si>
  <si>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</si>
  <si>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</si>
  <si>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</si>
  <si>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</si>
  <si>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</si>
  <si>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</si>
  <si>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</si>
  <si>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</si>
  <si>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</si>
  <si>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</si>
  <si>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</si>
  <si>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</si>
  <si>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</si>
  <si>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</si>
  <si>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</si>
  <si>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</si>
  <si>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</si>
  <si>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</si>
  <si>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</si>
  <si>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</si>
  <si>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</si>
  <si>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</si>
  <si>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</si>
  <si>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</si>
  <si>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</si>
  <si>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</si>
  <si>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</si>
  <si>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</si>
  <si>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</si>
  <si>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</si>
  <si>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</si>
  <si>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</si>
  <si>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</si>
  <si>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</si>
  <si>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</si>
  <si>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</si>
  <si>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</si>
  <si>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</si>
  <si>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</si>
  <si>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</si>
  <si>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</si>
  <si>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</si>
  <si>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</si>
  <si>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</si>
  <si>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</si>
  <si>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</si>
  <si>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</si>
  <si>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</si>
  <si>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</si>
  <si>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</si>
  <si>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</si>
  <si>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</si>
  <si>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</si>
  <si>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</si>
  <si>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</si>
  <si>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</si>
  <si>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</si>
  <si>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</si>
  <si>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</si>
  <si>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</si>
  <si>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</si>
  <si>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</si>
  <si>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</si>
  <si>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</si>
  <si>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</si>
  <si>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</si>
  <si>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</si>
  <si>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</si>
  <si>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</si>
  <si>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</si>
  <si>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</si>
  <si>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</si>
  <si>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</si>
  <si>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</si>
  <si>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</si>
  <si>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</si>
  <si>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</si>
  <si>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</si>
  <si>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</si>
  <si>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</si>
  <si>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</si>
  <si>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</si>
  <si>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</si>
  <si>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</si>
  <si>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</si>
  <si>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</si>
  <si>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</si>
  <si>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</si>
  <si>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</si>
  <si>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</si>
  <si>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</si>
  <si>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</si>
  <si>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</si>
  <si>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</si>
  <si>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</si>
  <si>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</si>
  <si>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</si>
  <si>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</si>
  <si>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</si>
  <si>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</si>
  <si>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</si>
  <si>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</si>
  <si>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</si>
  <si>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</si>
  <si>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</si>
  <si>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</si>
  <si>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</si>
  <si>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</si>
  <si>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</si>
  <si>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</si>
  <si>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</si>
  <si>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</si>
  <si>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</si>
  <si>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</si>
  <si>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</si>
  <si>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</si>
  <si>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</si>
  <si>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</si>
  <si>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</si>
  <si>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</si>
  <si>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</si>
  <si>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</si>
  <si>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</si>
  <si>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</si>
  <si>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</si>
  <si>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</si>
  <si>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</si>
  <si>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</si>
  <si>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</si>
  <si>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</si>
  <si>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</si>
  <si>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</si>
  <si>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</si>
  <si>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</si>
  <si>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</si>
  <si>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</si>
  <si>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</si>
  <si>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</si>
  <si>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</si>
  <si>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</si>
  <si>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</si>
  <si>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</si>
  <si>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</si>
  <si>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</si>
  <si>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</si>
  <si>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</si>
  <si>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</si>
  <si>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</si>
  <si>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</si>
  <si>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</si>
  <si>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</si>
  <si>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</si>
  <si>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</si>
  <si>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</si>
  <si>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</si>
  <si>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</si>
  <si>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</si>
  <si>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</si>
  <si>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</si>
  <si>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</si>
  <si>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</si>
  <si>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</si>
  <si>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</si>
  <si>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</si>
  <si>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</si>
  <si>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</si>
  <si>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</si>
  <si>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</si>
  <si>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</si>
  <si>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</si>
  <si>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</si>
  <si>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</si>
  <si>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</si>
  <si>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</si>
  <si>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</si>
  <si>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</si>
  <si>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</si>
  <si>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</si>
  <si>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</si>
  <si>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</si>
  <si>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</si>
  <si>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</si>
  <si>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</si>
  <si>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</si>
  <si>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</si>
  <si>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</si>
  <si>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</si>
  <si>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</si>
  <si>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</si>
  <si>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</si>
  <si>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</si>
  <si>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</si>
  <si>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</si>
  <si>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</si>
  <si>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</si>
  <si>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</si>
  <si>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</si>
  <si>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</si>
  <si>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</si>
  <si>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</si>
  <si>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</si>
  <si>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</si>
  <si>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</si>
  <si>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</si>
  <si>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</si>
  <si>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</si>
  <si>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</si>
  <si>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</si>
  <si>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</si>
  <si>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</si>
  <si>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</si>
  <si>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</si>
  <si>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</si>
  <si>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</si>
  <si>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</si>
  <si>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</si>
  <si>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</si>
  <si>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</si>
  <si>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</si>
  <si>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</si>
  <si>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</si>
  <si>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</si>
  <si>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</si>
  <si>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</si>
  <si>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</si>
  <si>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</si>
  <si>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</si>
  <si>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</si>
  <si>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</si>
  <si>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</si>
  <si>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</si>
  <si>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</si>
  <si>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</si>
  <si>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</si>
  <si>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</si>
  <si>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</si>
  <si>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</si>
  <si>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</si>
  <si>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</si>
  <si>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</si>
  <si>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</si>
  <si>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</si>
  <si>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</si>
  <si>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</si>
  <si>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</si>
  <si>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</si>
  <si>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</si>
  <si>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</si>
  <si>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</si>
  <si>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</si>
  <si>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</si>
  <si>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</si>
  <si>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</si>
  <si>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</si>
  <si>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</si>
  <si>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</si>
  <si>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</si>
  <si>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</si>
  <si>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</si>
  <si>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</si>
  <si>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</si>
  <si>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</si>
  <si>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</si>
  <si>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</si>
  <si>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</si>
  <si>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</si>
  <si>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</si>
  <si>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</si>
  <si>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</si>
  <si>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</si>
  <si>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</si>
  <si>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</si>
  <si>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</si>
  <si>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</si>
  <si>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</si>
  <si>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</si>
  <si>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</si>
  <si>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</si>
  <si>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</si>
  <si>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</si>
  <si>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</si>
  <si>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</si>
  <si>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</si>
  <si>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</si>
  <si>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</si>
  <si>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</si>
  <si>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</si>
  <si>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</si>
  <si>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</si>
  <si>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</si>
  <si>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</si>
  <si>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</si>
  <si>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</si>
  <si>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</si>
  <si>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</si>
  <si>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</si>
  <si>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</si>
  <si>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</si>
  <si>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</si>
  <si>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</si>
  <si>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</si>
  <si>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</si>
  <si>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</si>
  <si>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</si>
  <si>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</si>
  <si>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</si>
  <si>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</si>
  <si>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</si>
  <si>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</si>
  <si>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</si>
  <si>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</si>
  <si>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</si>
  <si>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</si>
  <si>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</si>
  <si>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</si>
  <si>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</si>
  <si>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</si>
  <si>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</si>
  <si>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</si>
  <si>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</si>
  <si>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</si>
  <si>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</si>
  <si>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</si>
  <si>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</si>
  <si>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</si>
  <si>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</si>
  <si>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</si>
  <si>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</si>
  <si>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</si>
  <si>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</si>
  <si>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</si>
  <si>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</si>
  <si>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</si>
  <si>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</si>
  <si>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</si>
  <si>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</si>
  <si>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</si>
  <si>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</si>
  <si>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</si>
  <si>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</si>
  <si>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</si>
  <si>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</si>
  <si>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</si>
  <si>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</si>
  <si>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</si>
  <si>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</si>
  <si>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</si>
  <si>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</si>
  <si>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</si>
  <si>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</si>
  <si>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</si>
  <si>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</si>
  <si>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</si>
  <si>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</si>
  <si>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</si>
  <si>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</si>
  <si>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</si>
  <si>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</si>
  <si>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</si>
  <si>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</si>
  <si>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</si>
  <si>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</si>
  <si>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</si>
  <si>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</si>
  <si>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</si>
  <si>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</si>
  <si>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</si>
  <si>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</si>
  <si>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</si>
  <si>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</si>
  <si>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</si>
  <si>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</si>
  <si>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</si>
  <si>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</si>
  <si>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</si>
  <si>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</si>
  <si>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</si>
  <si>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</si>
  <si>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</si>
  <si>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</si>
  <si>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W+P PRODUCTS GmbH</t>
  </si>
  <si>
    <t>DUNS 312804214</t>
  </si>
  <si>
    <t>Quality assurance</t>
  </si>
  <si>
    <t>Daimlerstr. 29-33</t>
  </si>
  <si>
    <t>Peter Schneider</t>
  </si>
  <si>
    <t>p.schneider@wppro.com</t>
  </si>
  <si>
    <t>05223-98507-24</t>
  </si>
  <si>
    <t xml:space="preserve">Head of quality management  </t>
  </si>
  <si>
    <t/>
  </si>
  <si>
    <t>100%</t>
  </si>
  <si>
    <t>Company statements with sub supplier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</si>
</sst>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59"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schneider@wppr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schneider@wppr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55"/>
  <cols>
    <col min="1" max="1" width="0.796875" customWidth="1"/>
    <col min="2" max="2" width="8" customWidth="1"/>
    <col min="3" max="3" width="8.59765625" customWidth="1"/>
    <col min="4" max="4" width="13" style="180" customWidth="1"/>
    <col min="5" max="5" width="42.3984375" customWidth="1"/>
    <col min="6" max="6" width="53.3984375" customWidth="1"/>
    <col min="7" max="7" width="0.796875" customWidth="1"/>
  </cols>
  <sheetData>
    <row r="1" spans="1:7" ht="13.1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05">
      <c r="A4" s="296"/>
      <c r="B4" s="30" t="s">
        <v>820</v>
      </c>
      <c r="C4" s="6"/>
      <c r="D4" s="177"/>
      <c r="E4" s="3"/>
      <c r="F4" s="6"/>
      <c r="G4" s="25"/>
    </row>
    <row r="5" spans="1:7" ht="13.15">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1" customHeight="1">
      <c r="A10" s="296"/>
      <c r="B10" s="300" t="s">
        <v>425</v>
      </c>
      <c r="C10" s="300"/>
      <c r="D10" s="300"/>
      <c r="E10" s="300"/>
      <c r="F10" s="300"/>
      <c r="G10" s="25"/>
    </row>
    <row r="11" spans="1:7" ht="27.1" customHeight="1">
      <c r="A11" s="296"/>
      <c r="B11" s="301"/>
      <c r="C11" s="301"/>
      <c r="D11" s="301"/>
      <c r="E11" s="301"/>
      <c r="F11" s="301"/>
      <c r="G11" s="25"/>
    </row>
    <row r="12" spans="1:7">
      <c r="A12" s="296"/>
      <c r="B12" s="31" t="s">
        <v>819</v>
      </c>
      <c r="C12" s="32" t="s">
        <v>822</v>
      </c>
      <c r="D12" s="179" t="s">
        <v>823</v>
      </c>
      <c r="E12" s="32" t="s">
        <v>595</v>
      </c>
      <c r="F12" s="32" t="s">
        <v>596</v>
      </c>
      <c r="G12" s="25"/>
    </row>
    <row r="13" spans="1:7" ht="31.95">
      <c r="A13" s="296"/>
      <c r="B13" s="2">
        <v>1</v>
      </c>
      <c r="C13" s="27" t="s">
        <v>1057</v>
      </c>
      <c r="D13" s="28" t="s">
        <v>847</v>
      </c>
      <c r="E13" s="163" t="s">
        <v>824</v>
      </c>
      <c r="F13" s="163"/>
      <c r="G13" s="25"/>
    </row>
    <row r="14" spans="1:7" ht="31.95">
      <c r="A14" s="296"/>
      <c r="B14" s="2">
        <v>2</v>
      </c>
      <c r="C14" s="27" t="s">
        <v>1057</v>
      </c>
      <c r="D14" s="28" t="s">
        <v>994</v>
      </c>
      <c r="E14" s="163" t="s">
        <v>515</v>
      </c>
      <c r="F14" s="163" t="s">
        <v>516</v>
      </c>
      <c r="G14" s="25"/>
    </row>
    <row r="15" spans="1:7" ht="89.25" customHeight="1">
      <c r="A15" s="296"/>
      <c r="B15" s="302">
        <v>2.0099999999999998</v>
      </c>
      <c r="C15" s="293" t="s">
        <v>1057</v>
      </c>
      <c r="D15" s="305" t="s">
        <v>2198</v>
      </c>
      <c r="E15" s="164" t="s">
        <v>597</v>
      </c>
      <c r="F15" s="164" t="s">
        <v>600</v>
      </c>
      <c r="G15" s="25"/>
    </row>
    <row r="16" spans="1:7" ht="99.1" customHeight="1">
      <c r="A16" s="296"/>
      <c r="B16" s="303"/>
      <c r="C16" s="294"/>
      <c r="D16" s="306"/>
      <c r="E16" s="165"/>
      <c r="F16" s="165" t="s">
        <v>598</v>
      </c>
      <c r="G16" s="25"/>
    </row>
    <row r="17" spans="1:7" ht="63.1" customHeight="1">
      <c r="A17" s="296"/>
      <c r="B17" s="304"/>
      <c r="C17" s="295"/>
      <c r="D17" s="307"/>
      <c r="E17" s="27"/>
      <c r="F17" s="27" t="s">
        <v>599</v>
      </c>
      <c r="G17" s="25"/>
    </row>
    <row r="18" spans="1:7" ht="117.1" customHeight="1">
      <c r="A18" s="296"/>
      <c r="B18" s="302">
        <v>2.02</v>
      </c>
      <c r="C18" s="293" t="s">
        <v>1057</v>
      </c>
      <c r="D18" s="305" t="s">
        <v>2199</v>
      </c>
      <c r="E18" s="164" t="s">
        <v>426</v>
      </c>
      <c r="F18" s="164" t="s">
        <v>510</v>
      </c>
      <c r="G18" s="25"/>
    </row>
    <row r="19" spans="1:7" ht="71.25" customHeight="1">
      <c r="A19" s="296"/>
      <c r="B19" s="303"/>
      <c r="C19" s="294"/>
      <c r="D19" s="306"/>
      <c r="E19" s="165" t="s">
        <v>514</v>
      </c>
      <c r="F19" s="165" t="s">
        <v>427</v>
      </c>
      <c r="G19" s="25"/>
    </row>
    <row r="20" spans="1:7" ht="90.8" customHeight="1">
      <c r="A20" s="296"/>
      <c r="B20" s="303"/>
      <c r="C20" s="294"/>
      <c r="D20" s="306"/>
      <c r="E20" s="165"/>
      <c r="F20" s="165" t="s">
        <v>602</v>
      </c>
      <c r="G20" s="25"/>
    </row>
    <row r="21" spans="1:7" ht="74.2"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6" customHeight="1">
      <c r="A23" s="296"/>
      <c r="B23" s="312"/>
      <c r="C23" s="312"/>
      <c r="D23" s="315"/>
      <c r="E23" s="294"/>
      <c r="F23" s="165" t="s">
        <v>795</v>
      </c>
      <c r="G23" s="25"/>
    </row>
    <row r="24" spans="1:7" ht="74.2"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5"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45" customHeight="1">
      <c r="A28" s="296"/>
      <c r="B28" s="309"/>
      <c r="C28" s="303"/>
      <c r="D28" s="306"/>
      <c r="E28" s="294"/>
      <c r="F28" s="165" t="s">
        <v>56</v>
      </c>
      <c r="G28" s="25"/>
    </row>
    <row r="29" spans="1:7" ht="74.5" customHeight="1">
      <c r="A29" s="296"/>
      <c r="B29" s="309"/>
      <c r="C29" s="303"/>
      <c r="D29" s="306"/>
      <c r="E29" s="294"/>
      <c r="F29" s="165" t="s">
        <v>57</v>
      </c>
      <c r="G29" s="25"/>
    </row>
    <row r="30" spans="1:7" ht="62.45" customHeight="1">
      <c r="A30" s="296"/>
      <c r="B30" s="309"/>
      <c r="C30" s="303"/>
      <c r="D30" s="306"/>
      <c r="E30" s="294"/>
      <c r="F30" s="165" t="s">
        <v>58</v>
      </c>
      <c r="G30" s="25"/>
    </row>
    <row r="31" spans="1:7" ht="81.099999999999994" customHeight="1">
      <c r="A31" s="296"/>
      <c r="B31" s="309"/>
      <c r="C31" s="303"/>
      <c r="D31" s="306"/>
      <c r="E31" s="294"/>
      <c r="F31" s="165" t="s">
        <v>59</v>
      </c>
      <c r="G31" s="25"/>
    </row>
    <row r="32" spans="1:7" ht="48.7" customHeight="1">
      <c r="A32" s="296"/>
      <c r="B32" s="309"/>
      <c r="C32" s="303"/>
      <c r="D32" s="306"/>
      <c r="E32" s="294"/>
      <c r="F32" s="165" t="s">
        <v>62</v>
      </c>
      <c r="G32" s="25"/>
    </row>
    <row r="33" spans="1:7" ht="98.45" customHeight="1">
      <c r="A33" s="296"/>
      <c r="B33" s="309"/>
      <c r="C33" s="303"/>
      <c r="D33" s="306"/>
      <c r="E33" s="294"/>
      <c r="F33" s="165" t="s">
        <v>61</v>
      </c>
      <c r="G33" s="25"/>
    </row>
    <row r="34" spans="1:7" ht="89.25" customHeight="1">
      <c r="A34" s="296"/>
      <c r="B34" s="309"/>
      <c r="C34" s="303"/>
      <c r="D34" s="306"/>
      <c r="E34" s="294"/>
      <c r="F34" s="165" t="s">
        <v>63</v>
      </c>
      <c r="G34" s="25"/>
    </row>
    <row r="35" spans="1:7" ht="29.15" customHeight="1">
      <c r="A35" s="296"/>
      <c r="B35" s="309"/>
      <c r="C35" s="303"/>
      <c r="D35" s="306"/>
      <c r="E35" s="294"/>
      <c r="F35" s="165" t="s">
        <v>64</v>
      </c>
      <c r="G35" s="25"/>
    </row>
    <row r="36" spans="1:7" ht="127.75">
      <c r="A36" s="296"/>
      <c r="B36" s="310"/>
      <c r="C36" s="304"/>
      <c r="D36" s="307"/>
      <c r="E36" s="295"/>
      <c r="F36" s="166" t="s">
        <v>65</v>
      </c>
      <c r="G36" s="25"/>
    </row>
    <row r="37" spans="1:7" ht="106.45">
      <c r="A37" s="296"/>
      <c r="B37" s="141">
        <v>3.01</v>
      </c>
      <c r="C37" s="142" t="s">
        <v>66</v>
      </c>
      <c r="D37" s="28" t="s">
        <v>2203</v>
      </c>
      <c r="E37" s="167" t="s">
        <v>1294</v>
      </c>
      <c r="F37" s="168" t="s">
        <v>1396</v>
      </c>
      <c r="G37" s="25"/>
    </row>
    <row r="38" spans="1:7" ht="95.8">
      <c r="A38" s="296"/>
      <c r="B38" s="141">
        <v>3.02</v>
      </c>
      <c r="C38" s="142" t="s">
        <v>1326</v>
      </c>
      <c r="D38" s="28" t="s">
        <v>2204</v>
      </c>
      <c r="E38" s="167" t="s">
        <v>1341</v>
      </c>
      <c r="F38" s="168" t="s">
        <v>1397</v>
      </c>
      <c r="G38" s="25"/>
    </row>
    <row r="39" spans="1:7" ht="95.8">
      <c r="A39" s="296"/>
      <c r="B39" s="150">
        <v>4</v>
      </c>
      <c r="C39" s="149" t="s">
        <v>1492</v>
      </c>
      <c r="D39" s="28" t="s">
        <v>2205</v>
      </c>
      <c r="E39" s="27" t="s">
        <v>2151</v>
      </c>
      <c r="F39" s="27" t="s">
        <v>1493</v>
      </c>
      <c r="G39" s="25"/>
    </row>
    <row r="40" spans="1:7" ht="53.25">
      <c r="A40" s="296"/>
      <c r="B40" s="141">
        <v>4.01</v>
      </c>
      <c r="C40" s="149" t="s">
        <v>1492</v>
      </c>
      <c r="D40" s="28" t="s">
        <v>2207</v>
      </c>
      <c r="E40" s="27" t="s">
        <v>2163</v>
      </c>
      <c r="F40" s="27" t="s">
        <v>2167</v>
      </c>
      <c r="G40" s="25"/>
    </row>
    <row r="41" spans="1:7" ht="53.25">
      <c r="A41" s="296"/>
      <c r="B41" s="141" t="s">
        <v>2194</v>
      </c>
      <c r="C41" s="149" t="s">
        <v>1492</v>
      </c>
      <c r="D41" s="28" t="s">
        <v>2206</v>
      </c>
      <c r="E41" s="27" t="s">
        <v>2197</v>
      </c>
      <c r="F41" s="27" t="s">
        <v>2195</v>
      </c>
      <c r="G41" s="25"/>
    </row>
    <row r="42" spans="1:7" ht="53.25">
      <c r="A42" s="296"/>
      <c r="B42" s="141" t="s">
        <v>2228</v>
      </c>
      <c r="C42" s="149" t="s">
        <v>1492</v>
      </c>
      <c r="D42" s="28" t="s">
        <v>2233</v>
      </c>
      <c r="E42" s="27" t="s">
        <v>2196</v>
      </c>
      <c r="F42" s="27" t="s">
        <v>2229</v>
      </c>
      <c r="G42" s="25"/>
    </row>
    <row r="43" spans="1:7" ht="117.1">
      <c r="A43" s="296"/>
      <c r="B43" s="160">
        <v>4.0999999999999996</v>
      </c>
      <c r="C43" s="149" t="s">
        <v>2232</v>
      </c>
      <c r="D43" s="161">
        <v>42867</v>
      </c>
      <c r="E43" s="169" t="s">
        <v>2235</v>
      </c>
      <c r="F43" s="27" t="s">
        <v>2234</v>
      </c>
      <c r="G43" s="25"/>
    </row>
    <row r="44" spans="1:7" ht="74.5">
      <c r="A44" s="296"/>
      <c r="B44" s="160">
        <v>4.2</v>
      </c>
      <c r="C44" s="149" t="s">
        <v>2232</v>
      </c>
      <c r="D44" s="161">
        <v>42704</v>
      </c>
      <c r="E44" s="169" t="s">
        <v>2431</v>
      </c>
      <c r="F44" s="27" t="s">
        <v>2406</v>
      </c>
      <c r="G44" s="25"/>
    </row>
    <row r="45" spans="1:7" ht="138.4">
      <c r="A45" s="296"/>
      <c r="B45" s="202">
        <v>5</v>
      </c>
      <c r="C45" s="149" t="s">
        <v>2232</v>
      </c>
      <c r="D45" s="161">
        <v>42867</v>
      </c>
      <c r="E45" s="169" t="s">
        <v>12652</v>
      </c>
      <c r="F45" s="27" t="s">
        <v>12374</v>
      </c>
      <c r="G45" s="25"/>
    </row>
    <row r="46" spans="1:7" ht="42.6">
      <c r="A46" s="296"/>
      <c r="B46" s="160">
        <v>5.01</v>
      </c>
      <c r="C46" s="149" t="s">
        <v>2232</v>
      </c>
      <c r="D46" s="161">
        <v>42907</v>
      </c>
      <c r="E46" s="169" t="s">
        <v>15329</v>
      </c>
      <c r="F46" s="27" t="s">
        <v>12374</v>
      </c>
      <c r="G46" s="25"/>
    </row>
    <row r="47" spans="1:7" ht="63.9">
      <c r="A47" s="296"/>
      <c r="B47" s="160">
        <v>5.0999999999999996</v>
      </c>
      <c r="C47" s="149" t="s">
        <v>2232</v>
      </c>
      <c r="D47" s="161">
        <v>43070</v>
      </c>
      <c r="E47" s="169" t="s">
        <v>12862</v>
      </c>
      <c r="F47" s="27" t="s">
        <v>12863</v>
      </c>
      <c r="G47" s="25"/>
    </row>
    <row r="48" spans="1:7" ht="53.25">
      <c r="A48" s="296"/>
      <c r="B48" s="160">
        <v>5.1100000000000003</v>
      </c>
      <c r="C48" s="149" t="s">
        <v>13097</v>
      </c>
      <c r="D48" s="161">
        <v>43217</v>
      </c>
      <c r="E48" s="169" t="s">
        <v>13199</v>
      </c>
      <c r="F48" s="27" t="s">
        <v>13124</v>
      </c>
      <c r="G48" s="25"/>
    </row>
    <row r="49" spans="1:7" ht="53.25">
      <c r="A49" s="296"/>
      <c r="B49" s="160">
        <v>5.12</v>
      </c>
      <c r="C49" s="149" t="s">
        <v>13097</v>
      </c>
      <c r="D49" s="161">
        <v>43581</v>
      </c>
      <c r="E49" s="169" t="s">
        <v>13199</v>
      </c>
      <c r="F49" s="27" t="s">
        <v>13741</v>
      </c>
      <c r="G49" s="25"/>
    </row>
    <row r="50" spans="1:7" ht="74.5">
      <c r="A50" s="296"/>
      <c r="B50" s="202">
        <v>6</v>
      </c>
      <c r="C50" s="149" t="s">
        <v>13097</v>
      </c>
      <c r="D50" s="161">
        <v>43964</v>
      </c>
      <c r="E50" s="169" t="s">
        <v>13953</v>
      </c>
      <c r="F50" s="27" t="s">
        <v>13744</v>
      </c>
      <c r="G50" s="25"/>
    </row>
    <row r="51" spans="1:7" ht="42.6">
      <c r="A51" s="296"/>
      <c r="B51" s="160">
        <v>6.01</v>
      </c>
      <c r="C51" s="149" t="s">
        <v>13097</v>
      </c>
      <c r="D51" s="161">
        <v>43970</v>
      </c>
      <c r="E51" s="169" t="s">
        <v>15330</v>
      </c>
      <c r="F51" s="169" t="s">
        <v>13744</v>
      </c>
      <c r="G51" s="25"/>
    </row>
    <row r="52" spans="1:7" ht="42.6">
      <c r="A52" s="296"/>
      <c r="B52" s="160">
        <v>6.1</v>
      </c>
      <c r="C52" s="149" t="s">
        <v>13097</v>
      </c>
      <c r="D52" s="161">
        <v>44314</v>
      </c>
      <c r="E52" s="169" t="s">
        <v>15323</v>
      </c>
      <c r="F52" s="169" t="s">
        <v>14913</v>
      </c>
      <c r="G52" s="25"/>
    </row>
    <row r="53" spans="1:7" ht="42.6">
      <c r="A53" s="296"/>
      <c r="B53" s="160">
        <v>6.2</v>
      </c>
      <c r="C53" s="149" t="s">
        <v>13097</v>
      </c>
      <c r="D53" s="161">
        <v>44678</v>
      </c>
      <c r="E53" s="169" t="s">
        <v>15323</v>
      </c>
      <c r="F53" s="169" t="s">
        <v>15322</v>
      </c>
      <c r="G53" s="25"/>
    </row>
    <row r="54" spans="1:7" ht="42.6">
      <c r="A54" s="296"/>
      <c r="B54" s="160">
        <v>6.21</v>
      </c>
      <c r="C54" s="149" t="s">
        <v>13097</v>
      </c>
      <c r="D54" s="161">
        <v>44687</v>
      </c>
      <c r="E54" s="169" t="s">
        <v>15331</v>
      </c>
      <c r="F54" s="169" t="s">
        <v>15322</v>
      </c>
      <c r="G54" s="25"/>
    </row>
    <row r="55" spans="1:7" ht="42.6">
      <c r="A55" s="296"/>
      <c r="B55" s="160">
        <v>6.22</v>
      </c>
      <c r="C55" s="149" t="s">
        <v>13097</v>
      </c>
      <c r="D55" s="275">
        <v>44692</v>
      </c>
      <c r="E55" s="169" t="s">
        <v>15330</v>
      </c>
      <c r="F55" s="169" t="s">
        <v>15322</v>
      </c>
      <c r="G55" s="25"/>
    </row>
    <row r="56" spans="1:7" ht="53.25">
      <c r="A56" s="296"/>
      <c r="B56" s="202">
        <v>6.3</v>
      </c>
      <c r="C56" s="149" t="s">
        <v>13097</v>
      </c>
      <c r="D56" s="275">
        <v>45051</v>
      </c>
      <c r="E56" s="169" t="s">
        <v>15590</v>
      </c>
      <c r="F56" s="169" t="s">
        <v>15371</v>
      </c>
      <c r="G56" s="25"/>
    </row>
    <row r="57" spans="1:7" ht="42.6">
      <c r="A57" s="296"/>
      <c r="B57" s="160">
        <v>6.31</v>
      </c>
      <c r="C57" s="149" t="s">
        <v>13097</v>
      </c>
      <c r="D57" s="275">
        <v>45072</v>
      </c>
      <c r="E57" s="169" t="s">
        <v>15592</v>
      </c>
      <c r="F57" s="169" t="s">
        <v>15371</v>
      </c>
      <c r="G57" s="25"/>
    </row>
    <row r="58" spans="1:7" ht="40.549999999999997" customHeight="1">
      <c r="A58" s="296"/>
      <c r="B58" s="202">
        <v>6.4</v>
      </c>
      <c r="C58" s="149" t="s">
        <v>13097</v>
      </c>
      <c r="D58" s="275">
        <v>45408</v>
      </c>
      <c r="E58" s="169" t="s">
        <v>15594</v>
      </c>
      <c r="F58" s="169" t="s">
        <v>15593</v>
      </c>
      <c r="G58" s="25"/>
    </row>
    <row r="59" spans="1:7" ht="32.6" customHeight="1">
      <c r="A59" s="296"/>
      <c r="B59" s="202">
        <v>6.5</v>
      </c>
      <c r="C59" s="149" t="s">
        <v>13097</v>
      </c>
      <c r="D59" s="275">
        <v>45772</v>
      </c>
      <c r="E59" s="169" t="s">
        <v>15669</v>
      </c>
      <c r="F59" s="169" t="s">
        <v>15720</v>
      </c>
      <c r="G59" s="25"/>
    </row>
    <row r="60" spans="1:7" ht="13.15" thickBot="1">
      <c r="A60" s="297"/>
      <c r="B60" s="298" t="str">
        <f ca="1">OFFSET(L!$C$1,MATCH("General"&amp;"Cpy",L!$A:$A,0)-1,SL,,)</f>
        <v>© 2025 Responsible Minerals Initiative. All rights reserved.</v>
      </c>
      <c r="C60" s="298"/>
      <c r="D60" s="298"/>
      <c r="E60" s="298"/>
      <c r="F60" s="298"/>
      <c r="G60" s="26"/>
    </row>
    <row r="61" spans="1:7" ht="13.1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E3" sqref="E3"/>
    </sheetView>
  </sheetViews>
  <sheetFormatPr baseColWidth="10" defaultColWidth="8.796875" defaultRowHeight="12.5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05">
      <c r="A2" s="105" t="str">
        <f ca="1">OFFSET(L!$C$1,MATCH("Instructions"&amp;ADDRESS(ROW(),COLUMN(),4),L!$A:$A,0)-1,SL,,)</f>
        <v>Introduction</v>
      </c>
      <c r="B2" s="100" t="s">
        <v>1270</v>
      </c>
    </row>
    <row r="3" spans="1:2" ht="165.3">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05">
      <c r="A5" s="106"/>
      <c r="B5" s="100"/>
    </row>
    <row r="6" spans="1:2" ht="30.05">
      <c r="A6" s="105" t="str">
        <f ca="1">OFFSET(L!$C$1,MATCH("Instructions"&amp;ADDRESS(ROW(),COLUMN(),4),L!$A:$A,0)-1,SL,,)</f>
        <v>Instructions for completing Company Information questions (rows 8 - 22).
Provide comments in ENGLISH only</v>
      </c>
      <c r="B6" s="100" t="s">
        <v>1270</v>
      </c>
    </row>
    <row r="7" spans="1:2" ht="15.05">
      <c r="A7" s="237" t="str">
        <f ca="1">OFFSET(L!$C$1,MATCH("Instructions"&amp;ADDRESS(ROW(),COLUMN(),4),L!$A:$A,0)-1,SL,,)</f>
        <v xml:space="preserve">Note:  Entries with (*) are mandatory fields. </v>
      </c>
      <c r="B7" s="100"/>
    </row>
    <row r="8" spans="1:2" ht="30.05">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05">
      <c r="A12" s="102" t="str">
        <f ca="1">OFFSET(L!$C$1,MATCH("Instructions"&amp;ADDRESS(ROW(),COLUMN(),4),L!$A:$A,0)-1,SL,,)</f>
        <v>5. Insert your full company address (street, city, state, country, postal code).  This field is optional.</v>
      </c>
      <c r="B12" s="100" t="s">
        <v>1270</v>
      </c>
    </row>
    <row r="13" spans="1:2" ht="33.85" customHeight="1">
      <c r="A13" s="102" t="str">
        <f ca="1">OFFSET(L!$C$1,MATCH("Instructions"&amp;ADDRESS(ROW(),COLUMN(),4),L!$A:$A,0)-1,SL,,)</f>
        <v>6. Insert the name of the person to contact regarding the contents of the declaration information. This field is mandatory.</v>
      </c>
      <c r="B13" s="100"/>
    </row>
    <row r="14" spans="1:2" ht="30.0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5" customHeight="1">
      <c r="A15" s="102" t="str">
        <f ca="1">OFFSET(L!$C$1,MATCH("Instructions"&amp;ADDRESS(ROW(),COLUMN(),4),L!$A:$A,0)-1,SL,,)</f>
        <v>8. Insert the telephone number for the contact. This field is mandatory.</v>
      </c>
      <c r="B15" s="100"/>
    </row>
    <row r="16" spans="1:2" ht="4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05">
      <c r="A17" s="102" t="str">
        <f ca="1">OFFSET(L!$C$1,MATCH("Instructions"&amp;ADDRESS(ROW(),COLUMN(),4),L!$A:$A,0)-1,SL,,)</f>
        <v>10. Insert the title for the Authorizing person. This field is optional.</v>
      </c>
      <c r="B17" s="100"/>
    </row>
    <row r="18" spans="1:2" ht="30.0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05">
      <c r="A19" s="102" t="str">
        <f ca="1">OFFSET(L!$C$1,MATCH("Instructions"&amp;ADDRESS(ROW(),COLUMN(),4),L!$A:$A,0)-1,SL,,)</f>
        <v>12. Insert the telephone number for the Authorizing person. This field is optional.</v>
      </c>
      <c r="B19" s="100"/>
    </row>
    <row r="20" spans="1:2" ht="33.85" customHeight="1">
      <c r="A20" s="102" t="str">
        <f ca="1">OFFSET(L!$C$1,MATCH("Instructions"&amp;ADDRESS(ROW(),COLUMN(),4),L!$A:$A,0)-1,SL,,)</f>
        <v>13. Please enter the Date of Completion for this form using the format DD-MMM-YYYY.  This field is mandatory.</v>
      </c>
      <c r="B20" s="100"/>
    </row>
    <row r="21" spans="1:2" ht="30.05">
      <c r="A21" s="102" t="str">
        <f ca="1">OFFSET(L!$C$1,MATCH("Instructions"&amp;ADDRESS(ROW(),COLUMN(),4),L!$A:$A,0)-1,SL,,)</f>
        <v xml:space="preserve">14. As an example, the user may save the file name as:  companyname-date.xls (date as YYYY-MM-DD).  </v>
      </c>
      <c r="B21" s="100" t="s">
        <v>1270</v>
      </c>
    </row>
    <row r="22" spans="1:2" ht="15.05">
      <c r="A22" s="106"/>
      <c r="B22" s="100"/>
    </row>
    <row r="23" spans="1:2" ht="30.05">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05">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0000000000001"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2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150000000000006">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1">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05">
      <c r="A36" s="106"/>
      <c r="B36" s="100"/>
    </row>
    <row r="37" spans="1:2" ht="4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2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1">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150000000000006">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3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30000000000001">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2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25">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05">
      <c r="A47" s="106"/>
      <c r="B47" s="100"/>
    </row>
    <row r="48" spans="1:2" ht="30.05">
      <c r="A48" s="105" t="str">
        <f ca="1">OFFSET(L!$C$1,MATCH("Instructions"&amp;ADDRESS(ROW(),COLUMN(),4),L!$A:$A,0)-1,SL,,)</f>
        <v>Instructions for completing the Smelter List Tab.
Provide answers in ENGLISH only</v>
      </c>
      <c r="B48" s="100" t="s">
        <v>1270</v>
      </c>
    </row>
    <row r="49" spans="1:2" ht="22.55" customHeight="1">
      <c r="A49" s="237" t="str">
        <f ca="1">OFFSET(L!$C$1,MATCH("Instructions"&amp;ADDRESS(ROW(),COLUMN(),4),L!$A:$A,0)-1,SL,,)</f>
        <v>Note:  Columns with (*) are mandatory fields</v>
      </c>
      <c r="B49" s="100"/>
    </row>
    <row r="50" spans="1:2" ht="60.1">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05"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1">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150000000000006">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1">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1">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1">
      <c r="A58" s="102" t="str">
        <f ca="1">OFFSET(L!$C$1,MATCH("Instructions"&amp;ADDRESS(ROW(),COLUMN(),4),L!$A:$A,0)-1,SL,,)</f>
        <v>8. Smelter Street -  Provide the street name on which the smelter is located. This field is optional.</v>
      </c>
      <c r="B58" s="100" t="s">
        <v>1269</v>
      </c>
    </row>
    <row r="59" spans="1:2" ht="30.05">
      <c r="A59" s="102" t="str">
        <f ca="1">OFFSET(L!$C$1,MATCH("Instructions"&amp;ADDRESS(ROW(),COLUMN(),4),L!$A:$A,0)-1,SL,,)</f>
        <v>9. Smelter City – Provide the city name of where the smelter is located. This field is optional.</v>
      </c>
      <c r="B59" s="100" t="s">
        <v>1270</v>
      </c>
    </row>
    <row r="60" spans="1:2" ht="45.1" customHeight="1">
      <c r="A60" s="102" t="str">
        <f ca="1">OFFSET(L!$C$1,MATCH("Instructions"&amp;ADDRESS(ROW(),COLUMN(),4),L!$A:$A,0)-1,SL,,)</f>
        <v>10. Smelter Location: State/Province, if applicable – Provide the state or province where the smelter is located. This field is optional.</v>
      </c>
      <c r="B60" s="100" t="s">
        <v>1273</v>
      </c>
    </row>
    <row r="61" spans="1:2" ht="165.3">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1">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 customHeight="1">
      <c r="A66" s="102" t="str">
        <f ca="1">OFFSET(L!$C$1,MATCH("Instructions"&amp;ADDRESS(ROW(),COLUMN(),4),L!$A:$A,0)-1,SL,,)</f>
        <v>16. Comments – free form text field to enter any comments concerning the smelter.  Example: smelter is being acquired by Company YYY</v>
      </c>
      <c r="B66" s="100"/>
    </row>
    <row r="67" spans="1:2" ht="15.05">
      <c r="A67" s="107"/>
      <c r="B67" s="100"/>
    </row>
    <row r="68" spans="1:2" ht="34.450000000000003" customHeight="1">
      <c r="A68" s="105" t="str">
        <f ca="1">OFFSET(L!$C$1,MATCH("Instructions"&amp;ADDRESS(ROW(),COLUMN(),4),L!$A:$A,0)-1,SL,,)</f>
        <v>TERMS AND CONDITIONS</v>
      </c>
      <c r="B68" s="100"/>
    </row>
    <row r="69" spans="1:2" ht="15.0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150000000000006">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05">
      <c r="A74" s="102"/>
      <c r="B74" s="100" t="s">
        <v>428</v>
      </c>
    </row>
    <row r="75" spans="1:2" ht="15.05">
      <c r="A75" s="102" t="str">
        <f ca="1">OFFSET(L!$C$1,MATCH("General"&amp;"Cpy",L!$A:$A,0)-1,SL,,)</f>
        <v>© 2025 Responsible Minerals Initiative. All rights reserved.</v>
      </c>
      <c r="B75" s="101"/>
    </row>
    <row r="76" spans="1:2" ht="15.05">
      <c r="A76" s="103" t="s">
        <v>1004</v>
      </c>
      <c r="B76" s="101"/>
    </row>
    <row r="77" spans="1:2" ht="15.6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796875" defaultRowHeight="12.55"/>
  <cols>
    <col min="1" max="1" width="1.59765625" customWidth="1"/>
    <col min="2" max="2" width="35.59765625" customWidth="1"/>
    <col min="3" max="3" width="105.59765625" customWidth="1"/>
    <col min="4" max="5" width="1.59765625" customWidth="1"/>
    <col min="6" max="6" width="4.59765625" customWidth="1"/>
    <col min="7" max="7" width="4.796875" customWidth="1"/>
  </cols>
  <sheetData>
    <row r="1" spans="1:5" ht="13.1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1">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2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1">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1">
      <c r="A10" s="74"/>
      <c r="B10" s="63" t="str">
        <f ca="1">OFFSET(L!$C$1,MATCH("Definitions"&amp;ADDRESS(ROW(),COLUMN(),4),L!$A:$A,0)-1,SL,,)</f>
        <v>DRC</v>
      </c>
      <c r="C10" s="63" t="str">
        <f ca="1">OFFSET(L!$C$1,MATCH("Definitions"&amp;ADDRESS(ROW(),COLUMN(),4),L!$A:$A,0)-1,SL,,)</f>
        <v>Democratic Republic of Congo</v>
      </c>
      <c r="D10" s="321"/>
      <c r="E10" s="100" t="s">
        <v>1278</v>
      </c>
    </row>
    <row r="11" spans="1:5" ht="60.1"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1">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2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1">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3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30000000000001">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05">
      <c r="A19" s="74"/>
      <c r="B19" s="63" t="str">
        <f ca="1">OFFSET(L!$C$1,MATCH("Definitions"&amp;ADDRESS(ROW(),COLUMN(),4),L!$A:$A,0)-1,SL,,)</f>
        <v>OECD</v>
      </c>
      <c r="C19" s="63" t="str">
        <f ca="1">OFFSET(L!$C$1,MATCH("Definitions"&amp;ADDRESS(ROW(),COLUMN(),4),L!$A:$A,0)-1,SL,,)</f>
        <v>Organisation for Economic Co-operation and Development</v>
      </c>
      <c r="D19" s="321"/>
      <c r="E19" s="100"/>
    </row>
    <row r="20" spans="1:5" ht="4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0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4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1">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7.95"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150000000000006">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15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1">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05">
      <c r="A32" s="74"/>
      <c r="B32" s="320" t="str">
        <f ca="1">OFFSET(L!$C$1,MATCH("General"&amp;"Cpy",L!$A:$A,0)-1,SL,,)</f>
        <v>© 2025 Responsible Minerals Initiative. All rights reserved.</v>
      </c>
      <c r="C32" s="320"/>
      <c r="D32" s="321"/>
      <c r="E32" s="100"/>
    </row>
    <row r="33" spans="1:4" ht="13.15" thickBot="1">
      <c r="A33" s="75"/>
      <c r="B33" s="153"/>
      <c r="C33" s="153"/>
      <c r="D33" s="322"/>
    </row>
    <row r="34" spans="1:4" ht="13.1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AA87" sqref="AA87"/>
    </sheetView>
  </sheetViews>
  <sheetFormatPr baseColWidth="10" defaultColWidth="8.796875" defaultRowHeight="12.55"/>
  <cols>
    <col min="1" max="1" width="1.796875" customWidth="1"/>
    <col min="2" max="2" width="83.0976562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hidden="1" customWidth="1"/>
    <col min="13" max="15" width="4.796875" hidden="1" customWidth="1"/>
    <col min="16" max="24" width="9.09765625" hidden="1" customWidth="1"/>
    <col min="25" max="25" width="8.796875" hidden="1" customWidth="1"/>
  </cols>
  <sheetData>
    <row r="1" spans="1:34" ht="15.65" thickTop="1">
      <c r="A1" s="354"/>
      <c r="B1" s="355"/>
      <c r="C1" s="355"/>
      <c r="D1" s="355"/>
      <c r="E1" s="355"/>
      <c r="F1" s="355"/>
      <c r="G1" s="355"/>
      <c r="H1" s="355"/>
      <c r="I1" s="355"/>
      <c r="J1" s="355"/>
      <c r="K1" s="356"/>
      <c r="L1" s="100"/>
      <c r="P1" s="3"/>
      <c r="Q1" s="3"/>
      <c r="R1" s="3"/>
      <c r="S1" s="3"/>
      <c r="T1" s="3"/>
      <c r="U1" s="3"/>
      <c r="V1" s="3"/>
      <c r="W1" s="3"/>
      <c r="X1" s="3"/>
      <c r="Y1" s="3"/>
      <c r="Z1" s="3"/>
      <c r="AA1" s="3"/>
      <c r="AB1" s="3"/>
      <c r="AC1" s="3"/>
      <c r="AD1" s="3"/>
      <c r="AE1" s="3"/>
      <c r="AF1" s="3"/>
      <c r="AG1" s="3"/>
      <c r="AH1" s="3"/>
    </row>
    <row r="2" spans="1:34" ht="82.35" customHeight="1">
      <c r="A2" s="34"/>
      <c r="B2" s="136"/>
      <c r="C2" s="35"/>
      <c r="D2" s="357" t="str">
        <f ca="1">OFFSET(L!$C$1,MATCH("Declaration"&amp;ADDRESS(ROW(),COLUMN(),4),L!$A:$A,0)-1,SL,,)</f>
        <v>Conflict Minerals Reporting Template (CMRT)</v>
      </c>
      <c r="E2" s="358"/>
      <c r="F2" s="358"/>
      <c r="G2" s="358"/>
      <c r="H2" s="358"/>
      <c r="I2" s="358"/>
      <c r="J2" s="35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7"/>
      <c r="G3" s="367"/>
      <c r="H3" s="367"/>
      <c r="I3" s="152"/>
      <c r="J3" s="138" t="s">
        <v>15733</v>
      </c>
      <c r="K3" s="36"/>
      <c r="L3" s="100"/>
      <c r="P3" s="45">
        <f>MATCH($D$3,LN,0)</f>
        <v>1</v>
      </c>
    </row>
    <row r="4" spans="1:34" ht="15.05">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5.0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05">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05">
      <c r="A8" s="38"/>
      <c r="B8" s="73" t="str">
        <f ca="1">OFFSET(L!$C$1,MATCH("Declaration"&amp;ADDRESS(ROW(),COLUMN(),4),L!$A:$A,0)-1,SL,,)</f>
        <v>Company Name (*):</v>
      </c>
      <c r="C8" s="76"/>
      <c r="D8" s="360" t="s">
        <v>15817</v>
      </c>
      <c r="E8" s="361"/>
      <c r="F8" s="361"/>
      <c r="G8" s="361"/>
      <c r="H8" s="361"/>
      <c r="I8" s="361"/>
      <c r="J8" s="362"/>
      <c r="K8" s="39"/>
      <c r="L8" s="115"/>
      <c r="P8" s="3"/>
      <c r="Q8" s="3"/>
      <c r="R8" s="3"/>
      <c r="S8" s="3"/>
      <c r="T8" s="3"/>
      <c r="U8" s="3"/>
      <c r="V8" s="3"/>
      <c r="W8" s="3"/>
      <c r="X8" s="3"/>
      <c r="Y8" s="3"/>
      <c r="Z8" s="3"/>
      <c r="AA8" s="3"/>
      <c r="AB8" s="3"/>
      <c r="AC8" s="3"/>
      <c r="AD8" s="3"/>
      <c r="AE8" s="3"/>
      <c r="AF8" s="3"/>
      <c r="AG8" s="3"/>
      <c r="AH8" s="3"/>
    </row>
    <row r="9" spans="1:34" ht="15.05">
      <c r="A9" s="38"/>
      <c r="B9" s="73" t="str">
        <f ca="1">OFFSET(L!$C$1,MATCH("Declaration"&amp;ADDRESS(ROW(),COLUMN(),4),L!$A:$A,0)-1,SL,,)</f>
        <v>Declaration Scope or Class (*):</v>
      </c>
      <c r="C9" s="76"/>
      <c r="D9" s="369" t="s">
        <v>481</v>
      </c>
      <c r="E9" s="370"/>
      <c r="F9" s="370"/>
      <c r="G9" s="37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6" customHeight="1">
      <c r="A10" s="38"/>
      <c r="B10" s="373" t="str">
        <f ca="1">OFFSET(L!$C$1,MATCH("Declaration"&amp;ADDRESS(ROW(),COLUMN(),4)&amp;LEFT($D$9,1),L!$A:$A,0)-1,SL,,)</f>
        <v>Description of Scope:</v>
      </c>
      <c r="C10" s="122"/>
      <c r="D10" s="364"/>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5.05">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05">
      <c r="A12" s="38"/>
      <c r="B12" s="40" t="str">
        <f ca="1">OFFSET(L!$C$1,MATCH("Declaration"&amp;ADDRESS(ROW(),COLUMN(),4),L!$A:$A,0)-1,SL,,)</f>
        <v>Company Unique ID:</v>
      </c>
      <c r="C12" s="77"/>
      <c r="D12" s="323" t="s">
        <v>15818</v>
      </c>
      <c r="E12" s="324"/>
      <c r="F12" s="324"/>
      <c r="G12" s="324"/>
      <c r="H12" s="324"/>
      <c r="I12" s="324"/>
      <c r="J12" s="325"/>
      <c r="K12" s="36"/>
      <c r="L12" s="115"/>
      <c r="Q12" s="3"/>
      <c r="R12" s="3"/>
      <c r="S12" s="3"/>
      <c r="T12" s="3"/>
      <c r="U12" s="3"/>
      <c r="V12" s="3"/>
      <c r="W12" s="3"/>
      <c r="X12" s="3"/>
      <c r="Y12" s="3"/>
      <c r="Z12" s="3"/>
      <c r="AA12" s="3"/>
      <c r="AB12" s="3"/>
      <c r="AC12" s="3"/>
      <c r="AD12" s="3"/>
      <c r="AE12" s="3"/>
      <c r="AF12" s="3"/>
      <c r="AG12" s="3"/>
      <c r="AH12" s="3"/>
    </row>
    <row r="13" spans="1:34" ht="15.05">
      <c r="A13" s="38"/>
      <c r="B13" s="40" t="str">
        <f ca="1">OFFSET(L!$C$1,MATCH("Declaration"&amp;ADDRESS(ROW(),COLUMN(),4),L!$A:$A,0)-1,SL,,)</f>
        <v>Company Unique ID Authority:</v>
      </c>
      <c r="C13" s="77"/>
      <c r="D13" s="323" t="s">
        <v>15819</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05">
      <c r="A14" s="38"/>
      <c r="B14" s="40" t="str">
        <f ca="1">OFFSET(L!$C$1,MATCH("Declaration"&amp;ADDRESS(ROW(),COLUMN(),4),L!$A:$A,0)-1,SL,,)</f>
        <v>Address:</v>
      </c>
      <c r="C14" s="77"/>
      <c r="D14" s="323" t="s">
        <v>15820</v>
      </c>
      <c r="E14" s="324"/>
      <c r="F14" s="324"/>
      <c r="G14" s="324"/>
      <c r="H14" s="324"/>
      <c r="I14" s="324"/>
      <c r="J14" s="325"/>
      <c r="K14" s="36"/>
      <c r="L14" s="115"/>
      <c r="Q14" s="3"/>
      <c r="R14" s="3"/>
      <c r="S14" s="3"/>
      <c r="T14" s="3"/>
      <c r="U14" s="3"/>
      <c r="V14" s="3"/>
      <c r="W14" s="3"/>
      <c r="X14" s="3"/>
      <c r="Y14" s="3"/>
      <c r="Z14" s="3"/>
      <c r="AA14" s="3"/>
      <c r="AB14" s="3"/>
      <c r="AC14" s="3"/>
      <c r="AD14" s="3"/>
      <c r="AE14" s="3"/>
      <c r="AF14" s="3"/>
      <c r="AG14" s="3"/>
      <c r="AH14" s="3"/>
    </row>
    <row r="15" spans="1:34" ht="15.05">
      <c r="A15" s="38"/>
      <c r="B15" s="40" t="str">
        <f ca="1">OFFSET(L!$C$1,MATCH("Declaration"&amp;ADDRESS(ROW(),COLUMN(),4),L!$A:$A,0)-1,SL,,)</f>
        <v>Contact Name (*):</v>
      </c>
      <c r="C15" s="77"/>
      <c r="D15" s="323" t="s">
        <v>15821</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05">
      <c r="A16" s="38"/>
      <c r="B16" s="40" t="str">
        <f ca="1">OFFSET(L!$C$1,MATCH("Declaration"&amp;ADDRESS(ROW(),COLUMN(),4),L!$A:$A,0)-1,SL,,)</f>
        <v>Email – Contact (*):</v>
      </c>
      <c r="C16" s="77"/>
      <c r="D16" s="323" t="s">
        <v>15822</v>
      </c>
      <c r="E16" s="324"/>
      <c r="F16" s="324"/>
      <c r="G16" s="324"/>
      <c r="H16" s="324"/>
      <c r="I16" s="324"/>
      <c r="J16" s="325"/>
      <c r="K16" s="36"/>
      <c r="L16" s="115"/>
      <c r="Q16" s="3"/>
      <c r="R16" s="3"/>
      <c r="S16" s="3"/>
      <c r="T16" s="3"/>
      <c r="U16" s="3"/>
      <c r="V16" s="3"/>
      <c r="W16" s="3"/>
      <c r="X16" s="3"/>
      <c r="Y16" s="3"/>
      <c r="Z16" s="3"/>
      <c r="AA16" s="3"/>
      <c r="AB16" s="3"/>
      <c r="AC16" s="3"/>
      <c r="AD16" s="3"/>
      <c r="AE16" s="3"/>
      <c r="AF16" s="3"/>
      <c r="AG16" s="3"/>
      <c r="AH16" s="3"/>
    </row>
    <row r="17" spans="1:34" ht="15.05">
      <c r="A17" s="38"/>
      <c r="B17" s="40" t="str">
        <f ca="1">OFFSET(L!$C$1,MATCH("Declaration"&amp;ADDRESS(ROW(),COLUMN(),4),L!$A:$A,0)-1,SL,,)</f>
        <v>Phone – Contact (*):</v>
      </c>
      <c r="C17" s="77"/>
      <c r="D17" s="323" t="s">
        <v>15823</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5">
      <c r="A19" s="38"/>
      <c r="B19" s="40" t="str">
        <f ca="1">OFFSET(L!$C$1,MATCH("Declaration"&amp;ADDRESS(ROW(),COLUMN(),4),L!$A:$A,0)-1,SL,,)</f>
        <v>Title - Authorizer:</v>
      </c>
      <c r="C19" s="77"/>
      <c r="D19" s="323" t="s">
        <v>15824</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5">
      <c r="A20" s="38"/>
      <c r="B20" s="40" t="str">
        <f ca="1">OFFSET(L!$C$1,MATCH("Declaration"&amp;ADDRESS(ROW(),COLUMN(),4),L!$A:$A,0)-1,SL,,)</f>
        <v>Email - Authorizer (*):</v>
      </c>
      <c r="C20" s="77"/>
      <c r="D20" s="375" t="s">
        <v>15822</v>
      </c>
      <c r="E20" s="376"/>
      <c r="F20" s="376"/>
      <c r="G20" s="376"/>
      <c r="H20" s="376"/>
      <c r="I20" s="376"/>
      <c r="J20" s="377"/>
      <c r="K20" s="36"/>
      <c r="L20" s="110"/>
      <c r="P20" s="3"/>
      <c r="Q20" s="3"/>
      <c r="R20" s="3"/>
      <c r="S20" s="3"/>
      <c r="T20" s="3"/>
      <c r="U20" s="3"/>
      <c r="V20" s="3"/>
      <c r="W20" s="3"/>
      <c r="X20" s="3"/>
      <c r="Y20" s="3"/>
      <c r="Z20" s="3"/>
      <c r="AA20" s="3"/>
      <c r="AB20" s="3"/>
      <c r="AC20" s="3"/>
      <c r="AD20" s="3"/>
      <c r="AE20" s="3"/>
      <c r="AF20" s="3"/>
      <c r="AG20" s="3"/>
      <c r="AH20" s="3"/>
    </row>
    <row r="21" spans="1:34" ht="15.05">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6.899999999999999">
      <c r="A22" s="38"/>
      <c r="B22" s="40" t="str">
        <f ca="1">OFFSET(L!$C$1,MATCH("Declaration"&amp;ADDRESS(ROW(),COLUMN(),4),L!$A:$A,0)-1,SL,,)</f>
        <v>Effective Date (*):</v>
      </c>
      <c r="C22" s="78"/>
      <c r="D22" s="378">
        <v>45785</v>
      </c>
      <c r="E22" s="37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6.899999999999999">
      <c r="A23" s="41"/>
      <c r="B23" s="79"/>
      <c r="C23" s="17"/>
      <c r="D23" s="350"/>
      <c r="E23" s="35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05">
      <c r="A24" s="42"/>
      <c r="B24" s="380" t="str">
        <f ca="1">OFFSET(L!$C$1,MATCH("Declaration"&amp;ADDRESS(ROW(),COLUMN(),4),L!$A:$A,0)-1,SL,,)</f>
        <v>Answer the following questions 1 - 8 based on the declaration scope indicated above</v>
      </c>
      <c r="C24" s="380"/>
      <c r="D24" s="380"/>
      <c r="E24" s="380"/>
      <c r="F24" s="380"/>
      <c r="G24" s="380"/>
      <c r="H24" s="380"/>
      <c r="I24" s="380"/>
      <c r="J24" s="380"/>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6.8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5">
      <c r="A32" s="41"/>
      <c r="B32" s="40" t="str">
        <f ca="1">B26</f>
        <v xml:space="preserve">Tantalum  </v>
      </c>
      <c r="C32" s="10"/>
      <c r="D32" s="345" t="s">
        <v>15825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6.8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6.8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6.8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5">
      <c r="A57" s="41"/>
      <c r="B57" s="40" t="str">
        <f ca="1">B39</f>
        <v>Tin  (*)</v>
      </c>
      <c r="C57" s="35"/>
      <c r="D57" s="347" t="s">
        <v>15826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5">
      <c r="A58" s="41"/>
      <c r="B58" s="40" t="str">
        <f ca="1">B40</f>
        <v>Gold  (*)</v>
      </c>
      <c r="C58" s="35"/>
      <c r="D58" s="347" t="s">
        <v>15826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0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0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0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0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0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05">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0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1"/>
      <c r="H77" s="352"/>
      <c r="I77" s="352"/>
      <c r="J77" s="353"/>
      <c r="K77" s="36"/>
      <c r="L77" s="113" t="s">
        <v>1209</v>
      </c>
      <c r="M77" s="112"/>
      <c r="P77" s="3"/>
      <c r="Q77" s="3"/>
      <c r="R77" s="3"/>
      <c r="S77" s="3"/>
      <c r="T77" s="3"/>
      <c r="U77" s="3"/>
      <c r="V77" s="3"/>
      <c r="W77" s="3"/>
      <c r="X77" s="3"/>
      <c r="Y77" s="3"/>
      <c r="Z77" s="3"/>
      <c r="AA77" s="3"/>
      <c r="AB77" s="3"/>
      <c r="AC77" s="3"/>
      <c r="AD77" s="3"/>
      <c r="AE77" s="3"/>
      <c r="AF77" s="3"/>
      <c r="AG77" s="3"/>
      <c r="AH77" s="3"/>
    </row>
    <row r="78" spans="1:34" ht="15.0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4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0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05"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0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15827</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0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0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0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05">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0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6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6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05" hidden="1">
      <c r="B98" s="56" t="s">
        <v>477</v>
      </c>
      <c r="D98" s="282" t="str">
        <f>IF(AND(OR($D$26="Yes",$D$26=""),OR($D$32="Yes",$D$32="")),"Unknown","")</f>
        <v/>
      </c>
      <c r="E98" s="282" t="str">
        <f>IF(AND(OR($D$26="Yes",$D$26=""),OR($D$32="Yes",$D$32="")),"Greater than 75%","")</f>
        <v/>
      </c>
      <c r="G98" s="282" t="str">
        <f>IF(OR($D$27="Yes",$D$27=""),"Yes","")</f>
        <v>Yes</v>
      </c>
    </row>
    <row r="99" spans="2:7" ht="15.05" hidden="1">
      <c r="B99" s="188">
        <v>1</v>
      </c>
      <c r="D99" s="282" t="str">
        <f>IF(AND(OR($D$27="Yes",$D$27=""),OR($D$33="Yes",$D$33="")),"Yes","")</f>
        <v>Yes</v>
      </c>
      <c r="E99" s="282" t="str">
        <f>IF(AND(OR($D$26="Yes",$D$26=""),OR($D$32="Yes",$D$32="")),"Greater than 50%","")</f>
        <v/>
      </c>
      <c r="G99" s="282" t="str">
        <f>IF(OR($D$27="Yes",$D$27=""),"No","")</f>
        <v>No</v>
      </c>
    </row>
    <row r="100" spans="2:7" ht="15.05" hidden="1">
      <c r="B100" s="236" t="s">
        <v>2432</v>
      </c>
      <c r="D100" s="282" t="str">
        <f>IF(AND(OR($D$27="Yes",$D$27=""),OR($D$33="Yes",$D$33="")),"No","")</f>
        <v>No</v>
      </c>
      <c r="E100" s="282" t="str">
        <f>IF(AND(OR($D$26="Yes",$D$26=""),OR($D$32="Yes",$D$32="")),"50% or less","")</f>
        <v/>
      </c>
      <c r="G100" s="282" t="str">
        <f>IF(OR($D$28="Yes",$D$28=""),"Yes","")</f>
        <v>Yes</v>
      </c>
    </row>
    <row r="101" spans="2:7" ht="15.05" hidden="1">
      <c r="B101" s="236" t="s">
        <v>2433</v>
      </c>
      <c r="D101" s="282" t="str">
        <f>IF(AND(OR($D$27="Yes",$D$27=""),OR($D$33="Yes",$D$33="")),"Unknown","")</f>
        <v>Unknown</v>
      </c>
      <c r="E101" s="282" t="str">
        <f>IF(AND(OR($D$26="Yes",$D$26=""),OR($D$32="Yes",$D$32="")),"None","")</f>
        <v/>
      </c>
      <c r="G101" s="282" t="str">
        <f>IF(OR($D$28="Yes",$D$28=""),"No","")</f>
        <v>No</v>
      </c>
    </row>
    <row r="102" spans="2:7" ht="15.05" hidden="1">
      <c r="B102" s="236" t="s">
        <v>2434</v>
      </c>
      <c r="D102" s="282" t="str">
        <f>IF(AND(OR($D$28="Yes",$D$28=""),OR($D$34="Yes",$D$34="")),"Yes","")</f>
        <v>Yes</v>
      </c>
      <c r="E102" s="282" t="str">
        <f>IF(AND(OR($D$27="Yes",$D$27=""),OR($D$33="Yes",$D$33="")),"100%","")</f>
        <v>100%</v>
      </c>
      <c r="G102" s="282" t="str">
        <f>IF(OR($D$29="Yes",$D$29=""),"Yes","")</f>
        <v/>
      </c>
    </row>
    <row r="103" spans="2:7" ht="15.05" hidden="1">
      <c r="B103" s="236" t="s">
        <v>2435</v>
      </c>
      <c r="D103" s="282" t="str">
        <f>IF(AND(OR($D$28="Yes",$D$28=""),OR($D$34="Yes",$D$34="")),"No","")</f>
        <v>No</v>
      </c>
      <c r="E103" s="282" t="str">
        <f>IF(AND(OR($D$27="Yes",$D$27=""),OR($D$33="Yes",$D$33="")),"Greater than 90%","")</f>
        <v>Greater than 90%</v>
      </c>
      <c r="G103" s="282" t="str">
        <f>IF(OR($D$29="Yes",$D$29=""),"No","")</f>
        <v/>
      </c>
    </row>
    <row r="104" spans="2:7" ht="15.05" hidden="1">
      <c r="B104" s="236" t="s">
        <v>478</v>
      </c>
      <c r="D104" s="282" t="str">
        <f>IF(AND(OR($D$28="Yes",$D$28=""),OR($D$34="Yes",$D$34="")),"Unknown","")</f>
        <v>Unknown</v>
      </c>
      <c r="E104" s="282" t="str">
        <f>IF(AND(OR($D$27="Yes",$D$27=""),OR($D$33="Yes",$D$33="")),"Greater than 75%","")</f>
        <v>Greater than 75%</v>
      </c>
    </row>
    <row r="105" spans="2:7" ht="15.05" hidden="1">
      <c r="B105" s="236" t="s">
        <v>14853</v>
      </c>
      <c r="D105" s="282" t="str">
        <f>IF(AND(OR($D$29="Yes",$D$29=""),OR($D$35="Yes",$D$35="")),"Yes","")</f>
        <v/>
      </c>
      <c r="E105" s="282" t="str">
        <f>IF(AND(OR($D$27="Yes",$D$27=""),OR($D$33="Yes",$D$33="")),"Greater than 50%","")</f>
        <v>Greater than 50%</v>
      </c>
    </row>
    <row r="106" spans="2:7" ht="15.05" hidden="1">
      <c r="B106" s="236" t="s">
        <v>12341</v>
      </c>
      <c r="D106" s="282" t="str">
        <f>IF(AND(OR($D$29="Yes",$D$29=""),OR($D$35="Yes",$D$35="")),"No","")</f>
        <v/>
      </c>
      <c r="E106" s="282" t="str">
        <f>IF(AND(OR($D$27="Yes",$D$27=""),OR($D$33="Yes",$D$33="")),"50% or less","")</f>
        <v>50% or less</v>
      </c>
    </row>
    <row r="107" spans="2:7" ht="15.05" hidden="1">
      <c r="B107" s="236" t="s">
        <v>476</v>
      </c>
      <c r="D107" s="282" t="str">
        <f>IF(AND(OR($D$29="Yes",$D$29=""),OR($D$35="Yes",$D$35="")),"Unknown","")</f>
        <v/>
      </c>
      <c r="E107" s="282" t="str">
        <f>IF(AND(OR($D$27="Yes",$D$27=""),OR($D$33="Yes",$D$33="")),"None","")</f>
        <v>None</v>
      </c>
    </row>
    <row r="108" spans="2:7" ht="15.05" hidden="1">
      <c r="B108" s="236" t="s">
        <v>13880</v>
      </c>
      <c r="E108" s="282" t="str">
        <f>IF(AND(OR($D$28="Yes",$D$28=""),OR($D$34="Yes",$D$34="")),"100%","")</f>
        <v>100%</v>
      </c>
    </row>
    <row r="109" spans="2:7" ht="15.05" hidden="1">
      <c r="B109" s="236" t="s">
        <v>13882</v>
      </c>
      <c r="E109" s="282" t="str">
        <f>IF(AND(OR($D$28="Yes",$D$28=""),OR($D$34="Yes",$D$34="")),"Greater than 90%","")</f>
        <v>Greater than 90%</v>
      </c>
    </row>
    <row r="110" spans="2:7" ht="15.05" hidden="1">
      <c r="B110" s="236" t="s">
        <v>13883</v>
      </c>
      <c r="E110" s="282" t="str">
        <f>IF(AND(OR($D$28="Yes",$D$28=""),OR($D$34="Yes",$D$34="")),"Greater than 75%","")</f>
        <v>Greater than 75%</v>
      </c>
    </row>
    <row r="111" spans="2:7" ht="15.05" hidden="1">
      <c r="B111" s="236" t="s">
        <v>476</v>
      </c>
      <c r="E111" s="282" t="str">
        <f>IF(AND(OR($D$28="Yes",$D$28=""),OR($D$34="Yes",$D$34="")),"Greater than 50%","")</f>
        <v>Greater than 50%</v>
      </c>
    </row>
    <row r="112" spans="2:7" ht="15.05" hidden="1" customHeight="1">
      <c r="E112" s="282" t="str">
        <f>IF(AND(OR($D$28="Yes",$D$28=""),OR($D$34="Yes",$D$34="")),"50% or less","")</f>
        <v>50% or less</v>
      </c>
    </row>
    <row r="113" spans="5:5" ht="15.05" hidden="1" customHeight="1">
      <c r="E113" s="282" t="str">
        <f>IF(AND(OR($D$28="Yes",$D$28=""),OR($D$34="Yes",$D$34="")),"None","")</f>
        <v>None</v>
      </c>
    </row>
    <row r="114" spans="5:5" ht="15.05" hidden="1" customHeight="1">
      <c r="E114" s="282" t="str">
        <f>IF(AND(OR($D$29="Yes",$D$29=""),OR($D$35="Yes",$D$35="")),"100%","")</f>
        <v/>
      </c>
    </row>
    <row r="115" spans="5:5" ht="15.05" hidden="1" customHeight="1">
      <c r="E115" s="282" t="str">
        <f>IF(AND(OR($D$29="Yes",$D$29=""),OR($D$35="Yes",$D$35="")),"Greater than 90%","")</f>
        <v/>
      </c>
    </row>
    <row r="116" spans="5:5" ht="15.05" hidden="1" customHeight="1">
      <c r="E116" s="282" t="str">
        <f>IF(AND(OR($D$29="Yes",$D$29=""),OR($D$35="Yes",$D$35="")),"Greater than 75%","")</f>
        <v/>
      </c>
    </row>
    <row r="117" spans="5:5" ht="15.05" hidden="1" customHeight="1">
      <c r="E117" s="282" t="str">
        <f>IF(AND(OR($D$29="Yes",$D$29=""),OR($D$35="Yes",$D$35="")),"Greater than 50%","")</f>
        <v/>
      </c>
    </row>
    <row r="118" spans="5:5" ht="15.05" hidden="1" customHeight="1">
      <c r="E118" s="282" t="str">
        <f>IF(AND(OR($D$29="Yes",$D$29=""),OR($D$35="Yes",$D$35="")),"50% or less","")</f>
        <v/>
      </c>
    </row>
    <row r="119" spans="5:5" ht="15.0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64" stopIfTrue="1">
      <formula>IF($D$22="",TRUE)</formula>
    </cfRule>
  </conditionalFormatting>
  <conditionalFormatting sqref="D26:E26">
    <cfRule type="expression" dxfId="73" priority="142" stopIfTrue="1">
      <formula>IF($D$26="",TRUE)</formula>
    </cfRule>
  </conditionalFormatting>
  <conditionalFormatting sqref="D27:E27">
    <cfRule type="expression" dxfId="72" priority="149" stopIfTrue="1">
      <formula>IF($D$27="",TRUE)</formula>
    </cfRule>
  </conditionalFormatting>
  <conditionalFormatting sqref="D28:E28">
    <cfRule type="expression" dxfId="71" priority="150" stopIfTrue="1">
      <formula>IF($D$28="",TRUE)</formula>
    </cfRule>
  </conditionalFormatting>
  <conditionalFormatting sqref="D29:E29">
    <cfRule type="expression" dxfId="70" priority="151" stopIfTrue="1">
      <formula>IF($D$29="",TRUE)</formula>
    </cfRule>
  </conditionalFormatting>
  <conditionalFormatting sqref="D32:E32">
    <cfRule type="expression" dxfId="69" priority="60" stopIfTrue="1">
      <formula>IF(AND(OR($D$26="Yes",$D$26=""),$D$32=""),1,0)</formula>
    </cfRule>
    <cfRule type="expression" dxfId="68" priority="147" stopIfTrue="1">
      <formula>$P$26=""</formula>
    </cfRule>
  </conditionalFormatting>
  <conditionalFormatting sqref="D33:E33">
    <cfRule type="expression" dxfId="67" priority="48" stopIfTrue="1">
      <formula>$P$27=""</formula>
    </cfRule>
    <cfRule type="expression" dxfId="66" priority="47" stopIfTrue="1">
      <formula>IF(AND(OR($D$27="Yes",$D$27=""),$D$33=""),1,0)</formula>
    </cfRule>
  </conditionalFormatting>
  <conditionalFormatting sqref="D34:E34">
    <cfRule type="expression" dxfId="65" priority="6" stopIfTrue="1">
      <formula>IF(AND(OR($D$28="Yes",$D$28=""),$D$34=""),1,0)</formula>
    </cfRule>
    <cfRule type="expression" dxfId="64" priority="7" stopIfTrue="1">
      <formula>$P$28=""</formula>
    </cfRule>
  </conditionalFormatting>
  <conditionalFormatting sqref="D35:E35">
    <cfRule type="expression" dxfId="63" priority="44" stopIfTrue="1">
      <formula>IF(AND(OR($D$29="Yes",$D$29=""),$D$35=""),1,0)</formula>
    </cfRule>
    <cfRule type="expression" dxfId="62" priority="168" stopIfTrue="1">
      <formula>$P$29=""</formula>
    </cfRule>
  </conditionalFormatting>
  <conditionalFormatting sqref="D38:E38 D44:E44 D50:E50 D56:E56 D62:E62 D68:E68">
    <cfRule type="expression" dxfId="61" priority="23" stopIfTrue="1">
      <formula>$P$26=""</formula>
    </cfRule>
    <cfRule type="expression" dxfId="60" priority="24" stopIfTrue="1">
      <formula>$P$32=""</formula>
    </cfRule>
  </conditionalFormatting>
  <conditionalFormatting sqref="D38:E38">
    <cfRule type="expression" dxfId="59" priority="59" stopIfTrue="1">
      <formula>IF(AND(OR($D$26="Yes",$D$26=""),OR($D$32="Yes",$D$32=""),D38=""),1,0)</formula>
    </cfRule>
  </conditionalFormatting>
  <conditionalFormatting sqref="D39:E39 D45:E45 D51:E51 D57:E57 D63:E63 D69:E69">
    <cfRule type="expression" dxfId="58" priority="17" stopIfTrue="1">
      <formula>$P$33=""</formula>
    </cfRule>
    <cfRule type="expression" dxfId="57" priority="18" stopIfTrue="1">
      <formula>$P$39=""</formula>
    </cfRule>
  </conditionalFormatting>
  <conditionalFormatting sqref="D39:E39">
    <cfRule type="expression" dxfId="56" priority="55" stopIfTrue="1">
      <formula>IF(AND(OR($D$27="Yes",$D$27=""),OR($D$33="Yes",$D$33=""),D39=""),1,0)</formula>
    </cfRule>
  </conditionalFormatting>
  <conditionalFormatting sqref="D40:E40 D46:E46 D52:E52 D58:E58 D64:E64 D70:E70">
    <cfRule type="expression" dxfId="55" priority="12" stopIfTrue="1">
      <formula>$P$28=""</formula>
    </cfRule>
    <cfRule type="expression" dxfId="54" priority="13" stopIfTrue="1">
      <formula>$P$34=""</formula>
    </cfRule>
  </conditionalFormatting>
  <conditionalFormatting sqref="D40:E40">
    <cfRule type="expression" dxfId="53" priority="54" stopIfTrue="1">
      <formula>IF(AND(OR($D$28="Yes",$D$28=""),OR($D$34="Yes",$D$34=""),D40=""),1,0)</formula>
    </cfRule>
  </conditionalFormatting>
  <conditionalFormatting sqref="D41:E41 D47:E47 D53:E53 D59:E59 D65:E65 D71:E71">
    <cfRule type="expression" dxfId="52" priority="8" stopIfTrue="1">
      <formula>$P$29=""</formula>
    </cfRule>
    <cfRule type="expression" dxfId="51" priority="9" stopIfTrue="1">
      <formula>$P$35=""</formula>
    </cfRule>
  </conditionalFormatting>
  <conditionalFormatting sqref="D41:E41">
    <cfRule type="expression" dxfId="50" priority="170" stopIfTrue="1">
      <formula>IF(AND(OR($D$29="Yes",$D$29=""),OR($D$35="Yes",$D$35=""),D41=""),1,0)</formula>
    </cfRule>
  </conditionalFormatting>
  <conditionalFormatting sqref="D44:E44">
    <cfRule type="expression" dxfId="49" priority="58" stopIfTrue="1">
      <formula>IF(AND(OR($D$26="Yes",$D$26=""),OR($D$32="Yes",$D$32=""),D44=""),1,0)</formula>
    </cfRule>
  </conditionalFormatting>
  <conditionalFormatting sqref="D45:E45">
    <cfRule type="expression" dxfId="48" priority="20" stopIfTrue="1">
      <formula>IF(AND(OR($D$27="Yes",$D$27=""),OR($D$33="Yes",$D$33=""),D45=""),1,0)</formula>
    </cfRule>
  </conditionalFormatting>
  <conditionalFormatting sqref="D46:E46">
    <cfRule type="expression" dxfId="47" priority="45" stopIfTrue="1">
      <formula>IF(AND(OR($D$28="Yes",$D$28=""),OR($D$34="Yes",$D$34=""),D46=""),1,0)</formula>
    </cfRule>
  </conditionalFormatting>
  <conditionalFormatting sqref="D47:E47">
    <cfRule type="expression" dxfId="46" priority="53" stopIfTrue="1">
      <formula>IF(AND(OR($D$29="Yes",$D$29=""),OR($D$35="Yes",$D$35=""),D47=""),1,0)</formula>
    </cfRule>
  </conditionalFormatting>
  <conditionalFormatting sqref="D50:E50">
    <cfRule type="expression" dxfId="45" priority="26" stopIfTrue="1">
      <formula>IF(AND(OR($D$26="Yes",$D$26=""),OR($D$32="Yes",$D$32=""),D50=""),1,0)</formula>
    </cfRule>
  </conditionalFormatting>
  <conditionalFormatting sqref="D51:E51">
    <cfRule type="expression" dxfId="44" priority="165" stopIfTrue="1">
      <formula>IF(AND(OR($D$27="Yes",$D$27=""),OR($D$33="Yes",$D$33=""),D51=""),1,0)</formula>
    </cfRule>
  </conditionalFormatting>
  <conditionalFormatting sqref="D52:E52">
    <cfRule type="expression" dxfId="43" priority="16" stopIfTrue="1">
      <formula>IF(AND(OR($D$28="Yes",$D$28=""),OR($D$34="Yes",$D$34=""),D52=""),1,0)</formula>
    </cfRule>
  </conditionalFormatting>
  <conditionalFormatting sqref="D53:E53">
    <cfRule type="expression" dxfId="42" priority="39" stopIfTrue="1">
      <formula>IF(AND(OR($D$29="Yes",$D$29=""),OR($D$35="Yes",$D$35=""),D53=""),1,0)</formula>
    </cfRule>
  </conditionalFormatting>
  <conditionalFormatting sqref="D56:E56">
    <cfRule type="expression" dxfId="41" priority="34" stopIfTrue="1">
      <formula>IF(AND(OR($D$26="Yes",$D$26=""),OR($D$32="Yes",$D$32=""),D56=""),1,0)</formula>
    </cfRule>
  </conditionalFormatting>
  <conditionalFormatting sqref="D57:E57">
    <cfRule type="expression" dxfId="40" priority="22" stopIfTrue="1">
      <formula>IF(AND(OR($D$27="Yes",$D$27=""),OR($D$33="Yes",$D$33=""),D57=""),1,0)</formula>
    </cfRule>
  </conditionalFormatting>
  <conditionalFormatting sqref="D58:E58">
    <cfRule type="expression" dxfId="39" priority="15" stopIfTrue="1">
      <formula>IF(AND(OR($D$28="Yes",$D$28=""),OR($D$34="Yes",$D$34=""),D58=""),1,0)</formula>
    </cfRule>
  </conditionalFormatting>
  <conditionalFormatting sqref="D59:E59">
    <cfRule type="expression" dxfId="38" priority="11" stopIfTrue="1">
      <formula>IF(AND(OR($D$29="Yes",$D$29=""),OR($D$35="Yes",$D$35=""),D59=""),1,0)</formula>
    </cfRule>
  </conditionalFormatting>
  <conditionalFormatting sqref="D62:E62">
    <cfRule type="expression" dxfId="37" priority="33" stopIfTrue="1">
      <formula>IF(AND(OR($D$26="Yes",$D$26=""),OR($D$32="Yes",$D$32=""),D62=""),1,0)</formula>
    </cfRule>
  </conditionalFormatting>
  <conditionalFormatting sqref="D63:E63">
    <cfRule type="expression" dxfId="36" priority="19" stopIfTrue="1">
      <formula>IF(AND(OR($D$27="Yes",$D$27=""),OR($D$33="Yes",$D$33=""),D63=""),1,0)</formula>
    </cfRule>
  </conditionalFormatting>
  <conditionalFormatting sqref="D64:E64">
    <cfRule type="expression" dxfId="35" priority="14" stopIfTrue="1">
      <formula>IF(AND(OR($D$28="Yes",$D$28=""),OR($D$34="Yes",$D$34=""),D64=""),1,0)</formula>
    </cfRule>
  </conditionalFormatting>
  <conditionalFormatting sqref="D65:E65">
    <cfRule type="expression" dxfId="34" priority="10" stopIfTrue="1">
      <formula>IF(AND(OR($D$29="Yes",$D$29=""),OR($D$35="Yes",$D$35=""),D65=""),1,0)</formula>
    </cfRule>
  </conditionalFormatting>
  <conditionalFormatting sqref="D68:E68">
    <cfRule type="expression" dxfId="33" priority="25" stopIfTrue="1">
      <formula>IF(AND(OR($D$26="Yes",$D$26=""),OR($D$32="Yes",$D$32=""),D68=""),1,0)</formula>
    </cfRule>
  </conditionalFormatting>
  <conditionalFormatting sqref="D69:E69">
    <cfRule type="expression" dxfId="32" priority="21" stopIfTrue="1">
      <formula>IF(AND(OR($D$27="Yes",$D$27=""),OR($D$33="Yes",$D$33=""),D69=""),1,0)</formula>
    </cfRule>
  </conditionalFormatting>
  <conditionalFormatting sqref="D70:E70">
    <cfRule type="expression" dxfId="31" priority="167" stopIfTrue="1">
      <formula>IF(AND(OR($D$28="Yes",$D$28=""),OR($D$34="Yes",$D$34=""),D70=""),1,0)</formula>
    </cfRule>
  </conditionalFormatting>
  <conditionalFormatting sqref="D71:E71">
    <cfRule type="expression" dxfId="30" priority="169" stopIfTrue="1">
      <formula>IF(AND(OR($D$29="Yes",$D$29=""),OR($D$35="Yes",$D$35=""),D71=""),1,0)</formula>
    </cfRule>
  </conditionalFormatting>
  <conditionalFormatting sqref="D75:E75 D77:E77 D79:E79 D81:E81 D83 D85:E85 D87:E87 D89:E89">
    <cfRule type="expression" dxfId="29" priority="90" stopIfTrue="1">
      <formula>AND(OR($D$26="No",AND($D$26="Yes",$D$32="No")),OR($D$27="No",AND($D$27="Yes",$D$33="No")),OR($D$28="No",AND($D$28="Yes",$D$34="No")),OR($D$29="No",AND($D$29="Yes",$D$35="No")))</formula>
    </cfRule>
    <cfRule type="expression" dxfId="28" priority="91" stopIfTrue="1">
      <formula>IF(D75="",TRUE)</formula>
    </cfRule>
  </conditionalFormatting>
  <conditionalFormatting sqref="D9:G9">
    <cfRule type="expression" dxfId="27" priority="157" stopIfTrue="1">
      <formula>IF($D$9="",TRUE)</formula>
    </cfRule>
  </conditionalFormatting>
  <conditionalFormatting sqref="D10:J10">
    <cfRule type="expression" dxfId="26" priority="171" stopIfTrue="1">
      <formula>IF(AND($D$10="",$D$9=$R$9),TRUE)</formula>
    </cfRule>
    <cfRule type="expression" dxfId="25" priority="61" stopIfTrue="1">
      <formula>IF($D$9=$Q$9,TRUE)</formula>
    </cfRule>
  </conditionalFormatting>
  <conditionalFormatting sqref="D20:J20">
    <cfRule type="expression" dxfId="24" priority="40" stopIfTrue="1">
      <formula>IF($D$20="",TRUE)</formula>
    </cfRule>
  </conditionalFormatting>
  <conditionalFormatting sqref="G77:J77">
    <cfRule type="expression" dxfId="23" priority="62" stopIfTrue="1">
      <formula>IF(AND($D$77="Yes",$G$77=""),TRUE)</formula>
    </cfRule>
  </conditionalFormatting>
  <conditionalFormatting sqref="G85:J85">
    <cfRule type="expression" dxfId="22" priority="52" stopIfTrue="1">
      <formula>IF(AND($D$85="Yes, using other format (describe)",$G$85=""),TRUE)</formula>
    </cfRule>
  </conditionalFormatting>
  <conditionalFormatting sqref="D8:J8">
    <cfRule type="expression" dxfId="21" priority="5" stopIfTrue="1">
      <formula>IF($D$8="",TRUE)</formula>
    </cfRule>
  </conditionalFormatting>
  <conditionalFormatting sqref="D15:J15">
    <cfRule type="expression" dxfId="20" priority="4" stopIfTrue="1">
      <formula>IF($D$15="",TRUE)</formula>
    </cfRule>
  </conditionalFormatting>
  <conditionalFormatting sqref="D17:J17">
    <cfRule type="expression" dxfId="19" priority="3" stopIfTrue="1">
      <formula>IF($D$17="",TRUE)</formula>
    </cfRule>
  </conditionalFormatting>
  <conditionalFormatting sqref="D18:J18">
    <cfRule type="expression" dxfId="18" priority="2" stopIfTrue="1">
      <formula>IF($D$18="",TRUE)</formula>
    </cfRule>
  </conditionalFormatting>
  <conditionalFormatting sqref="D21:J21">
    <cfRule type="expression" dxfId="17" priority="1" stopIfTrue="1">
      <formula>IF($D$21="",TRUE)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EB0F5F0-3ADB-4F13-AF0A-EF58AF9152D7}"/>
    <hyperlink ref="D20" r:id="rId4" xr:uid="{3D386468-0914-4A70-9546-9CBA0396950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A5" sqref="A5"/>
    </sheetView>
  </sheetViews>
  <sheetFormatPr baseColWidth="10" defaultColWidth="8.796875" defaultRowHeight="12.55"/>
  <cols>
    <col min="1" max="1" width="13.59765625" style="227" customWidth="1"/>
    <col min="2" max="2" width="13.3984375" style="229" customWidth="1"/>
    <col min="3" max="3" width="40.59765625" style="229" customWidth="1"/>
    <col min="4" max="4" width="30.59765625" style="229" customWidth="1"/>
    <col min="5" max="5" width="20.796875" style="229" customWidth="1"/>
    <col min="6" max="7" width="13.796875" style="229" customWidth="1"/>
    <col min="8" max="8" width="25.09765625" style="229" customWidth="1"/>
    <col min="9" max="9" width="24.09765625" style="229" customWidth="1"/>
    <col min="10" max="10" width="18.3984375" style="229" customWidth="1"/>
    <col min="11" max="11" width="27.3984375" style="229" customWidth="1"/>
    <col min="12" max="12" width="20.59765625" style="229" customWidth="1"/>
    <col min="13" max="13" width="35.09765625" style="229" customWidth="1"/>
    <col min="14" max="14" width="42.09765625" style="229" customWidth="1"/>
    <col min="15" max="15" width="32.09765625" style="229" customWidth="1"/>
    <col min="16" max="16" width="22.796875" style="229" customWidth="1"/>
    <col min="17" max="17" width="43.59765625" style="229" customWidth="1"/>
    <col min="18" max="18" width="35.796875" style="229" hidden="1" customWidth="1"/>
    <col min="19" max="20" width="17.796875" style="229" hidden="1" customWidth="1"/>
    <col min="21" max="21" width="8.796875" style="229" hidden="1" customWidth="1"/>
    <col min="22" max="22" width="6.09765625" style="229" hidden="1" customWidth="1"/>
    <col min="23" max="23" width="8.59765625" style="229" hidden="1" customWidth="1"/>
    <col min="24" max="24" width="8.796875" style="229" hidden="1" customWidth="1"/>
    <col min="25" max="27" width="4.3984375" style="229" hidden="1" customWidth="1"/>
    <col min="28" max="28" width="7.796875" style="229" hidden="1" customWidth="1"/>
    <col min="29" max="33" width="4.3984375" style="229" hidden="1" customWidth="1"/>
    <col min="34" max="34" width="14.59765625" style="229" hidden="1" customWidth="1"/>
    <col min="35" max="39" width="8.796875" style="229" customWidth="1"/>
    <col min="40" max="16384" width="8.7968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6.95">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475</v>
      </c>
    </row>
    <row r="3" spans="1:34" s="221" customFormat="1" ht="177.0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05" customHeight="1">
      <c r="A5" s="262" t="s">
        <v>634</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ca="1">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 ca="1" si="0">IF(AND(C5="Smelter not listed",OR(LEN(D5)=0,LEN(E5)=0)),1,0)</f>
        <v>0</v>
      </c>
      <c r="AB5" s="228" t="str">
        <f t="shared" ref="AB5" ca="1" si="1">B5&amp;C5</f>
        <v>GoldAgosi AG</v>
      </c>
    </row>
    <row r="6" spans="1:34" s="227" customFormat="1" ht="20.05" customHeight="1">
      <c r="A6" s="262" t="s">
        <v>659</v>
      </c>
      <c r="B6" s="182" t="str">
        <f ca="1">IF(LEN(A6)=0,"",INDEX('Smelter Look-up'!$A:$A,MATCH($A6,'Smelter Look-up'!$E:$E,0)))</f>
        <v>Gold</v>
      </c>
      <c r="C6" s="186" t="str">
        <f ca="1">IF(LEN(A6)=0,"",INDEX('Smelter Look-up'!$C:$C,MATCH($A6,'Smelter Look-up'!$E:$E,0)))</f>
        <v>Heimerle + Meule GmbH</v>
      </c>
      <c r="D6" s="230"/>
      <c r="E6" s="182" t="str">
        <f ca="1">IF(ISERROR($V6),"",OFFSET('Smelter Look-up'!$D$4,$V6-4,0)&amp;"")</f>
        <v>GERMANY</v>
      </c>
      <c r="F6" s="182" t="str">
        <f ca="1">IF(ISERROR($V6),"",OFFSET('Smelter Look-up'!$E$4,$V6-4,0))</f>
        <v>CID000694</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Heimerle + Meule GmbH</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104</v>
      </c>
      <c r="X6" s="227">
        <f t="shared" ref="X6:X37" ca="1" si="3">IF(AND(C6="Smelter not listed",OR(LEN(D6)=0,LEN(E6)=0)),1,0)</f>
        <v>0</v>
      </c>
      <c r="AB6" s="228" t="str">
        <f t="shared" ref="AB6:AB37" ca="1" si="4">B6&amp;C6</f>
        <v>GoldHeimerle + Meule GmbH</v>
      </c>
    </row>
    <row r="7" spans="1:34" s="227" customFormat="1" ht="20.05" customHeight="1">
      <c r="A7" s="262" t="s">
        <v>688</v>
      </c>
      <c r="B7" s="182" t="str">
        <f ca="1">IF(LEN(A7)=0,"",INDEX('Smelter Look-up'!$A:$A,MATCH($A7,'Smelter Look-up'!$E:$E,0)))</f>
        <v>Gold</v>
      </c>
      <c r="C7" s="186" t="str">
        <f ca="1">IF(LEN(A7)=0,"",INDEX('Smelter Look-up'!$C:$C,MATCH($A7,'Smelter Look-up'!$E:$E,0)))</f>
        <v>Metalor Technologies S.A.</v>
      </c>
      <c r="D7" s="230"/>
      <c r="E7" s="182" t="str">
        <f ca="1">IF(ISERROR($V7),"",OFFSET('Smelter Look-up'!$D$4,$V7-4,0)&amp;"")</f>
        <v>SWITZERLAND</v>
      </c>
      <c r="F7" s="182" t="str">
        <f ca="1">IF(ISERROR($V7),"",OFFSET('Smelter Look-up'!$E$4,$V7-4,0))</f>
        <v>CID001153</v>
      </c>
      <c r="G7" s="182" t="str">
        <f ca="1">IF(C7=$X$4,IF(ISERROR($V7),"Enter smelter details","RMI"),IF(ISERROR($V7),"",OFFSET('Smelter Look-up'!$F$4,$V7-4,0)))</f>
        <v>RMI</v>
      </c>
      <c r="H7" s="183">
        <f ca="1">IF(ISERROR($V7),"",OFFSET('Smelter Look-up'!$G$4,$V7-4,0))</f>
        <v>0</v>
      </c>
      <c r="I7" s="184" t="str">
        <f ca="1">IF(ISERROR($V7),"",OFFSET('Smelter Look-up'!$H$4,$V7-4,0))</f>
        <v>Marin</v>
      </c>
      <c r="J7" s="184" t="str">
        <f ca="1">IF(ISERROR($V7),"",OFFSET('Smelter Look-up'!$I$4,$V7-4,0))</f>
        <v>Neuchâtel</v>
      </c>
      <c r="K7" s="224"/>
      <c r="L7" s="224"/>
      <c r="M7" s="224"/>
      <c r="N7" s="224"/>
      <c r="O7" s="224"/>
      <c r="P7" s="185"/>
      <c r="Q7" s="225"/>
      <c r="R7" s="182" t="str">
        <f ca="1">IF(ISERROR($V7),"",OFFSET('Smelter Look-up'!$C$4,$V7-4,0)&amp;"")</f>
        <v>Metalor Technologies S.A.</v>
      </c>
      <c r="S7" s="181" t="str">
        <f t="shared" ca="1" si="2"/>
        <v>CH</v>
      </c>
      <c r="T7" s="181" t="str">
        <f ca="1">IF(B7="","",IF(ISERROR(MATCH($J7,SorP!$B$1:$B$6226,0)),"",INDIRECT("'SorP'!$A$"&amp;MATCH($S7&amp;$J7,SorP!C:C,0))))</f>
        <v>CH-NE</v>
      </c>
      <c r="U7" s="201"/>
      <c r="V7" s="226">
        <f ca="1">IF(C7="",NA(),IF(OR(C7="Smelter not listed",C7="Smelter not yet identified"),MATCH($B7&amp;$D7,'Smelter Look-up'!$J:$J,0),MATCH($B7&amp;$C7,'Smelter Look-up'!$J:$J,0)))</f>
        <v>181</v>
      </c>
      <c r="X7" s="227">
        <f t="shared" ca="1" si="3"/>
        <v>0</v>
      </c>
      <c r="AB7" s="228" t="str">
        <f t="shared" ca="1" si="4"/>
        <v>GoldMetalor Technologies S.A.</v>
      </c>
    </row>
    <row r="8" spans="1:34" s="227" customFormat="1" ht="20.05" customHeight="1">
      <c r="A8" s="262" t="s">
        <v>719</v>
      </c>
      <c r="B8" s="182" t="str">
        <f ca="1">IF(LEN(A8)=0,"",INDEX('Smelter Look-up'!$A:$A,MATCH($A8,'Smelter Look-up'!$E:$E,0)))</f>
        <v>Gold</v>
      </c>
      <c r="C8" s="186" t="str">
        <f ca="1">IF(LEN(A8)=0,"",INDEX('Smelter Look-up'!$C:$C,MATCH($A8,'Smelter Look-up'!$E:$E,0)))</f>
        <v>Umicore S.A. Business Unit Precious Metals Refining</v>
      </c>
      <c r="D8" s="230"/>
      <c r="E8" s="182" t="str">
        <f ca="1">IF(ISERROR($V8),"",OFFSET('Smelter Look-up'!$D$4,$V8-4,0)&amp;"")</f>
        <v>BELGIUM</v>
      </c>
      <c r="F8" s="182" t="str">
        <f ca="1">IF(ISERROR($V8),"",OFFSET('Smelter Look-up'!$E$4,$V8-4,0))</f>
        <v>CID001980</v>
      </c>
      <c r="G8" s="182" t="str">
        <f ca="1">IF(C8=$X$4,IF(ISERROR($V8),"Enter smelter details","RMI"),IF(ISERROR($V8),"",OFFSET('Smelter Look-up'!$F$4,$V8-4,0)))</f>
        <v>RMI</v>
      </c>
      <c r="H8" s="183">
        <f ca="1">IF(ISERROR($V8),"",OFFSET('Smelter Look-up'!$G$4,$V8-4,0))</f>
        <v>0</v>
      </c>
      <c r="I8" s="184" t="str">
        <f ca="1">IF(ISERROR($V8),"",OFFSET('Smelter Look-up'!$H$4,$V8-4,0))</f>
        <v>Hoboken</v>
      </c>
      <c r="J8" s="184" t="str">
        <f ca="1">IF(ISERROR($V8),"",OFFSET('Smelter Look-up'!$I$4,$V8-4,0))</f>
        <v>Antwerpen</v>
      </c>
      <c r="K8" s="224"/>
      <c r="L8" s="224"/>
      <c r="M8" s="224"/>
      <c r="N8" s="224"/>
      <c r="O8" s="224"/>
      <c r="P8" s="185"/>
      <c r="Q8" s="225"/>
      <c r="R8" s="182" t="str">
        <f ca="1">IF(ISERROR($V8),"",OFFSET('Smelter Look-up'!$C$4,$V8-4,0)&amp;"")</f>
        <v>Umicore S.A. Business Unit Precious Metals Refining</v>
      </c>
      <c r="S8" s="181" t="str">
        <f t="shared" ca="1" si="2"/>
        <v>BE</v>
      </c>
      <c r="T8" s="181" t="str">
        <f ca="1">IF(B8="","",IF(ISERROR(MATCH($J8,SorP!$B$1:$B$6226,0)),"",INDIRECT("'SorP'!$A$"&amp;MATCH($S8&amp;$J8,SorP!C:C,0))))</f>
        <v>BE-VAN</v>
      </c>
      <c r="U8" s="201"/>
      <c r="V8" s="226">
        <f ca="1">IF(C8="",NA(),IF(OR(C8="Smelter not listed",C8="Smelter not yet identified"),MATCH($B8&amp;$D8,'Smelter Look-up'!$J:$J,0),MATCH($B8&amp;$C8,'Smelter Look-up'!$J:$J,0)))</f>
        <v>302</v>
      </c>
      <c r="X8" s="227">
        <f t="shared" ca="1" si="3"/>
        <v>0</v>
      </c>
      <c r="AB8" s="228" t="str">
        <f t="shared" ca="1" si="4"/>
        <v>GoldUmicore S.A. Business Unit Precious Metals Refining</v>
      </c>
    </row>
    <row r="9" spans="1:34" s="227" customFormat="1" ht="20.05" customHeight="1">
      <c r="A9" s="262" t="s">
        <v>660</v>
      </c>
      <c r="B9" s="182" t="str">
        <f ca="1">IF(LEN(A9)=0,"",INDEX('Smelter Look-up'!$A:$A,MATCH($A9,'Smelter Look-up'!$E:$E,0)))</f>
        <v>Gold</v>
      </c>
      <c r="C9" s="186" t="str">
        <f ca="1">IF(LEN(A9)=0,"",INDEX('Smelter Look-up'!$C:$C,MATCH($A9,'Smelter Look-up'!$E:$E,0)))</f>
        <v>Heraeus Metals Hong Kong Ltd.</v>
      </c>
      <c r="D9" s="230"/>
      <c r="E9" s="182" t="str">
        <f ca="1">IF(ISERROR($V9),"",OFFSET('Smelter Look-up'!$D$4,$V9-4,0)&amp;"")</f>
        <v>CHINA</v>
      </c>
      <c r="F9" s="182" t="str">
        <f ca="1">IF(ISERROR($V9),"",OFFSET('Smelter Look-up'!$E$4,$V9-4,0))</f>
        <v>CID000707</v>
      </c>
      <c r="G9" s="182" t="str">
        <f ca="1">IF(C9=$X$4,IF(ISERROR($V9),"Enter smelter details","RMI"),IF(ISERROR($V9),"",OFFSET('Smelter Look-up'!$F$4,$V9-4,0)))</f>
        <v>RMI</v>
      </c>
      <c r="H9" s="183">
        <f ca="1">IF(ISERROR($V9),"",OFFSET('Smelter Look-up'!$G$4,$V9-4,0))</f>
        <v>0</v>
      </c>
      <c r="I9" s="184" t="str">
        <f ca="1">IF(ISERROR($V9),"",OFFSET('Smelter Look-up'!$H$4,$V9-4,0))</f>
        <v>Fanling</v>
      </c>
      <c r="J9" s="184" t="str">
        <f ca="1">IF(ISERROR($V9),"",OFFSET('Smelter Look-up'!$I$4,$V9-4,0))</f>
        <v>Hong Kong SAR</v>
      </c>
      <c r="K9" s="224"/>
      <c r="L9" s="224"/>
      <c r="M9" s="224"/>
      <c r="N9" s="224"/>
      <c r="O9" s="224"/>
      <c r="P9" s="185"/>
      <c r="Q9" s="225"/>
      <c r="R9" s="182" t="str">
        <f ca="1">IF(ISERROR($V9),"",OFFSET('Smelter Look-up'!$C$4,$V9-4,0)&amp;"")</f>
        <v>Heraeus Metals Hong Kong Ltd.</v>
      </c>
      <c r="S9" s="181" t="str">
        <f t="shared" ca="1" si="2"/>
        <v>CN</v>
      </c>
      <c r="T9" s="181" t="str">
        <f ca="1">IF(B9="","",IF(ISERROR(MATCH($J9,SorP!$B$1:$B$6226,0)),"",INDIRECT("'SorP'!$A$"&amp;MATCH($S9&amp;$J9,SorP!C:C,0))))</f>
        <v>CN-HK</v>
      </c>
      <c r="U9" s="201"/>
      <c r="V9" s="226">
        <f ca="1">IF(C9="",NA(),IF(OR(C9="Smelter not listed",C9="Smelter not yet identified"),MATCH($B9&amp;$D9,'Smelter Look-up'!$J:$J,0),MATCH($B9&amp;$C9,'Smelter Look-up'!$J:$J,0)))</f>
        <v>110</v>
      </c>
      <c r="X9" s="227">
        <f t="shared" ca="1" si="3"/>
        <v>0</v>
      </c>
      <c r="AB9" s="228" t="str">
        <f t="shared" ca="1" si="4"/>
        <v>GoldHeraeus Metals Hong Kong Ltd.</v>
      </c>
    </row>
    <row r="10" spans="1:34" s="227" customFormat="1" ht="20.05" customHeight="1">
      <c r="A10" s="262" t="s">
        <v>726</v>
      </c>
      <c r="B10" s="182" t="str">
        <f ca="1">IF(LEN(A10)=0,"",INDEX('Smelter Look-up'!$A:$A,MATCH($A10,'Smelter Look-up'!$E:$E,0)))</f>
        <v>Gold</v>
      </c>
      <c r="C10" s="186" t="str">
        <f ca="1">IF(LEN(A10)=0,"",INDEX('Smelter Look-up'!$C:$C,MATCH($A10,'Smelter Look-up'!$E:$E,0)))</f>
        <v>Zhongyuan Gold Smelter of Zhongjin Gold Corporation</v>
      </c>
      <c r="D10" s="230"/>
      <c r="E10" s="182" t="str">
        <f ca="1">IF(ISERROR($V10),"",OFFSET('Smelter Look-up'!$D$4,$V10-4,0)&amp;"")</f>
        <v>CHINA</v>
      </c>
      <c r="F10" s="182" t="str">
        <f ca="1">IF(ISERROR($V10),"",OFFSET('Smelter Look-up'!$E$4,$V10-4,0))</f>
        <v>CID002224</v>
      </c>
      <c r="G10" s="182" t="str">
        <f ca="1">IF(C10=$X$4,IF(ISERROR($V10),"Enter smelter details","RMI"),IF(ISERROR($V10),"",OFFSET('Smelter Look-up'!$F$4,$V10-4,0)))</f>
        <v>RMI</v>
      </c>
      <c r="H10" s="183">
        <f ca="1">IF(ISERROR($V10),"",OFFSET('Smelter Look-up'!$G$4,$V10-4,0))</f>
        <v>0</v>
      </c>
      <c r="I10" s="184" t="str">
        <f ca="1">IF(ISERROR($V10),"",OFFSET('Smelter Look-up'!$H$4,$V10-4,0))</f>
        <v>Sanmenxia</v>
      </c>
      <c r="J10" s="184" t="str">
        <f ca="1">IF(ISERROR($V10),"",OFFSET('Smelter Look-up'!$I$4,$V10-4,0))</f>
        <v>Henan Sheng</v>
      </c>
      <c r="K10" s="224"/>
      <c r="L10" s="224"/>
      <c r="M10" s="224"/>
      <c r="N10" s="224"/>
      <c r="O10" s="224"/>
      <c r="P10" s="185"/>
      <c r="Q10" s="225"/>
      <c r="R10" s="182" t="str">
        <f ca="1">IF(ISERROR($V10),"",OFFSET('Smelter Look-up'!$C$4,$V10-4,0)&amp;"")</f>
        <v>Zhongyuan Gold Smelter of Zhongjin Gold Corporation</v>
      </c>
      <c r="S10" s="181" t="str">
        <f t="shared" ca="1" si="2"/>
        <v>CN</v>
      </c>
      <c r="T10" s="181" t="str">
        <f ca="1">IF(B10="","",IF(ISERROR(MATCH($J10,SorP!$B$1:$B$6226,0)),"",INDIRECT("'SorP'!$A$"&amp;MATCH($S10&amp;$J10,SorP!C:C,0))))</f>
        <v>CN-HA</v>
      </c>
      <c r="U10" s="201"/>
      <c r="V10" s="226">
        <f ca="1">IF(C10="",NA(),IF(OR(C10="Smelter not listed",C10="Smelter not yet identified"),MATCH($B10&amp;$D10,'Smelter Look-up'!$J:$J,0),MATCH($B10&amp;$C10,'Smelter Look-up'!$J:$J,0)))</f>
        <v>326</v>
      </c>
      <c r="X10" s="227">
        <f t="shared" ca="1" si="3"/>
        <v>0</v>
      </c>
      <c r="AB10" s="228" t="str">
        <f t="shared" ca="1" si="4"/>
        <v>GoldZhongyuan Gold Smelter of Zhongjin Gold Corporation</v>
      </c>
    </row>
    <row r="11" spans="1:34" s="227" customFormat="1" ht="20.05" customHeight="1">
      <c r="A11" s="262" t="s">
        <v>752</v>
      </c>
      <c r="B11" s="182" t="str">
        <f ca="1">IF(LEN(A11)=0,"",INDEX('Smelter Look-up'!$A:$A,MATCH($A11,'Smelter Look-up'!$E:$E,0)))</f>
        <v>Tin</v>
      </c>
      <c r="C11" s="186" t="str">
        <f ca="1">IF(LEN(A11)=0,"",INDEX('Smelter Look-up'!$C:$C,MATCH($A11,'Smelter Look-up'!$E:$E,0)))</f>
        <v>Malaysia Smelting Corporation (MSC)</v>
      </c>
      <c r="D11" s="230"/>
      <c r="E11" s="182" t="str">
        <f ca="1">IF(ISERROR($V11),"",OFFSET('Smelter Look-up'!$D$4,$V11-4,0)&amp;"")</f>
        <v>MALAYSIA</v>
      </c>
      <c r="F11" s="182" t="str">
        <f ca="1">IF(ISERROR($V11),"",OFFSET('Smelter Look-up'!$E$4,$V11-4,0))</f>
        <v>CID001105</v>
      </c>
      <c r="G11" s="182" t="str">
        <f ca="1">IF(C11=$X$4,IF(ISERROR($V11),"Enter smelter details","RMI"),IF(ISERROR($V11),"",OFFSET('Smelter Look-up'!$F$4,$V11-4,0)))</f>
        <v>RMI</v>
      </c>
      <c r="H11" s="183">
        <f ca="1">IF(ISERROR($V11),"",OFFSET('Smelter Look-up'!$G$4,$V11-4,0))</f>
        <v>0</v>
      </c>
      <c r="I11" s="184" t="str">
        <f ca="1">IF(ISERROR($V11),"",OFFSET('Smelter Look-up'!$H$4,$V11-4,0))</f>
        <v>Butterworth</v>
      </c>
      <c r="J11" s="184" t="str">
        <f ca="1">IF(ISERROR($V11),"",OFFSET('Smelter Look-up'!$I$4,$V11-4,0))</f>
        <v>Pulau Pinang</v>
      </c>
      <c r="K11" s="224"/>
      <c r="L11" s="224"/>
      <c r="M11" s="224"/>
      <c r="N11" s="224"/>
      <c r="O11" s="224"/>
      <c r="P11" s="185"/>
      <c r="Q11" s="225"/>
      <c r="R11" s="182" t="str">
        <f ca="1">IF(ISERROR($V11),"",OFFSET('Smelter Look-up'!$C$4,$V11-4,0)&amp;"")</f>
        <v>Malaysia Smelting Corporation (MSC)</v>
      </c>
      <c r="S11" s="181" t="str">
        <f t="shared" ca="1" si="2"/>
        <v>MY</v>
      </c>
      <c r="T11" s="181" t="str">
        <f ca="1">IF(B11="","",IF(ISERROR(MATCH($J11,SorP!$B$1:$B$6226,0)),"",INDIRECT("'SorP'!$A$"&amp;MATCH($S11&amp;$J11,SorP!C:C,0))))</f>
        <v>MY-07</v>
      </c>
      <c r="U11" s="201"/>
      <c r="V11" s="226">
        <f ca="1">IF(C11="",NA(),IF(OR(C11="Smelter not listed",C11="Smelter not yet identified"),MATCH($B11&amp;$D11,'Smelter Look-up'!$J:$J,0),MATCH($B11&amp;$C11,'Smelter Look-up'!$J:$J,0)))</f>
        <v>468</v>
      </c>
      <c r="X11" s="227">
        <f t="shared" ca="1" si="3"/>
        <v>0</v>
      </c>
      <c r="AB11" s="228" t="str">
        <f t="shared" ca="1" si="4"/>
        <v>TinMalaysia Smelting Corporation (MSC)</v>
      </c>
    </row>
    <row r="12" spans="1:34" s="227" customFormat="1" ht="20.05" customHeight="1">
      <c r="A12" s="262" t="s">
        <v>758</v>
      </c>
      <c r="B12" s="182" t="str">
        <f ca="1">IF(LEN(A12)=0,"",INDEX('Smelter Look-up'!$A:$A,MATCH($A12,'Smelter Look-up'!$E:$E,0)))</f>
        <v>Tin</v>
      </c>
      <c r="C12" s="186" t="str">
        <f ca="1">IF(LEN(A12)=0,"",INDEX('Smelter Look-up'!$C:$C,MATCH($A12,'Smelter Look-up'!$E:$E,0)))</f>
        <v>Operaciones Metalurgicas S.A.</v>
      </c>
      <c r="D12" s="230"/>
      <c r="E12" s="182" t="str">
        <f ca="1">IF(ISERROR($V12),"",OFFSET('Smelter Look-up'!$D$4,$V12-4,0)&amp;"")</f>
        <v>BOLIVIA (PLURINATIONAL STATE OF)</v>
      </c>
      <c r="F12" s="182" t="str">
        <f ca="1">IF(ISERROR($V12),"",OFFSET('Smelter Look-up'!$E$4,$V12-4,0))</f>
        <v>CID001337</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4"/>
      <c r="L12" s="224"/>
      <c r="M12" s="224"/>
      <c r="N12" s="224"/>
      <c r="O12" s="224"/>
      <c r="P12" s="185"/>
      <c r="Q12" s="225"/>
      <c r="R12" s="182" t="str">
        <f ca="1">IF(ISERROR($V12),"",OFFSET('Smelter Look-up'!$C$4,$V12-4,0)&amp;"")</f>
        <v>Operaciones Metalurgicas S.A.</v>
      </c>
      <c r="S12" s="181" t="str">
        <f t="shared" ca="1" si="2"/>
        <v>BO</v>
      </c>
      <c r="T12" s="181" t="str">
        <f ca="1">IF(B12="","",IF(ISERROR(MATCH($J12,SorP!$B$1:$B$6226,0)),"",INDIRECT("'SorP'!$A$"&amp;MATCH($S12&amp;$J12,SorP!C:C,0))))</f>
        <v>BO-O</v>
      </c>
      <c r="U12" s="201"/>
      <c r="V12" s="226">
        <f ca="1">IF(C12="",NA(),IF(OR(C12="Smelter not listed",C12="Smelter not yet identified"),MATCH($B12&amp;$D12,'Smelter Look-up'!$J:$J,0),MATCH($B12&amp;$C12,'Smelter Look-up'!$J:$J,0)))</f>
        <v>493</v>
      </c>
      <c r="X12" s="227">
        <f t="shared" ca="1" si="3"/>
        <v>0</v>
      </c>
      <c r="AB12" s="228" t="str">
        <f t="shared" ca="1" si="4"/>
        <v>TinOperaciones Metalurgicas S.A.</v>
      </c>
    </row>
    <row r="13" spans="1:34" s="227" customFormat="1" ht="20.05" customHeight="1">
      <c r="A13" s="262" t="s">
        <v>763</v>
      </c>
      <c r="B13" s="182" t="str">
        <f ca="1">IF(LEN(A13)=0,"",INDEX('Smelter Look-up'!$A:$A,MATCH($A13,'Smelter Look-up'!$E:$E,0)))</f>
        <v>Tin</v>
      </c>
      <c r="C13" s="186" t="str">
        <f ca="1">IF(LEN(A13)=0,"",INDEX('Smelter Look-up'!$C:$C,MATCH($A13,'Smelter Look-up'!$E:$E,0)))</f>
        <v>Thaisarco</v>
      </c>
      <c r="D13" s="230"/>
      <c r="E13" s="182" t="str">
        <f ca="1">IF(ISERROR($V13),"",OFFSET('Smelter Look-up'!$D$4,$V13-4,0)&amp;"")</f>
        <v>THAILAND</v>
      </c>
      <c r="F13" s="182" t="str">
        <f ca="1">IF(ISERROR($V13),"",OFFSET('Smelter Look-up'!$E$4,$V13-4,0))</f>
        <v>CID001898</v>
      </c>
      <c r="G13" s="182" t="str">
        <f ca="1">IF(C13=$X$4,IF(ISERROR($V13),"Enter smelter details","RMI"),IF(ISERROR($V13),"",OFFSET('Smelter Look-up'!$F$4,$V13-4,0)))</f>
        <v>RMI</v>
      </c>
      <c r="H13" s="183">
        <f ca="1">IF(ISERROR($V13),"",OFFSET('Smelter Look-up'!$G$4,$V13-4,0))</f>
        <v>0</v>
      </c>
      <c r="I13" s="184" t="str">
        <f ca="1">IF(ISERROR($V13),"",OFFSET('Smelter Look-up'!$H$4,$V13-4,0))</f>
        <v>Amphur Muang</v>
      </c>
      <c r="J13" s="184" t="str">
        <f ca="1">IF(ISERROR($V13),"",OFFSET('Smelter Look-up'!$I$4,$V13-4,0))</f>
        <v>Phuket</v>
      </c>
      <c r="K13" s="224"/>
      <c r="L13" s="224"/>
      <c r="M13" s="224"/>
      <c r="N13" s="224"/>
      <c r="O13" s="224"/>
      <c r="P13" s="185"/>
      <c r="Q13" s="225"/>
      <c r="R13" s="182" t="str">
        <f ca="1">IF(ISERROR($V13),"",OFFSET('Smelter Look-up'!$C$4,$V13-4,0)&amp;"")</f>
        <v>Thaisarco</v>
      </c>
      <c r="S13" s="181" t="str">
        <f t="shared" ca="1" si="2"/>
        <v>TH</v>
      </c>
      <c r="T13" s="181" t="str">
        <f ca="1">IF(B13="","",IF(ISERROR(MATCH($J13,SorP!$B$1:$B$6226,0)),"",INDIRECT("'SorP'!$A$"&amp;MATCH($S13&amp;$J13,SorP!C:C,0))))</f>
        <v>TH-83</v>
      </c>
      <c r="U13" s="201"/>
      <c r="V13" s="226">
        <f ca="1">IF(C13="",NA(),IF(OR(C13="Smelter not listed",C13="Smelter not yet identified"),MATCH($B13&amp;$D13,'Smelter Look-up'!$J:$J,0),MATCH($B13&amp;$C13,'Smelter Look-up'!$J:$J,0)))</f>
        <v>521</v>
      </c>
      <c r="X13" s="227">
        <f t="shared" ca="1" si="3"/>
        <v>0</v>
      </c>
      <c r="AB13" s="228" t="str">
        <f t="shared" ca="1" si="4"/>
        <v>TinThaisarco</v>
      </c>
    </row>
    <row r="14" spans="1:34" s="227" customFormat="1" ht="20.05" customHeight="1">
      <c r="A14" s="262" t="s">
        <v>765</v>
      </c>
      <c r="B14" s="182" t="str">
        <f ca="1">IF(LEN(A14)=0,"",INDEX('Smelter Look-up'!$A:$A,MATCH($A14,'Smelter Look-up'!$E:$E,0)))</f>
        <v>Tin</v>
      </c>
      <c r="C14" s="186" t="str">
        <f ca="1">IF(LEN(A14)=0,"",INDEX('Smelter Look-up'!$C:$C,MATCH($A14,'Smelter Look-up'!$E:$E,0)))</f>
        <v>Yunnan Chengfeng Non-ferrous Metals Co., Ltd.</v>
      </c>
      <c r="D14" s="230"/>
      <c r="E14" s="182" t="str">
        <f ca="1">IF(ISERROR($V14),"",OFFSET('Smelter Look-up'!$D$4,$V14-4,0)&amp;"")</f>
        <v>CHINA</v>
      </c>
      <c r="F14" s="182" t="str">
        <f ca="1">IF(ISERROR($V14),"",OFFSET('Smelter Look-up'!$E$4,$V14-4,0))</f>
        <v>CID002158</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Yunnan Chengfeng Non-ferrous Metals Co., Ltd.</v>
      </c>
      <c r="S14" s="181" t="str">
        <f t="shared" ca="1" si="2"/>
        <v>CN</v>
      </c>
      <c r="T14" s="181" t="str">
        <f ca="1">IF(B14="","",IF(ISERROR(MATCH($J14,SorP!$B$1:$B$6226,0)),"",INDIRECT("'SorP'!$A$"&amp;MATCH($S14&amp;$J14,SorP!C:C,0))))</f>
        <v>CN-YN</v>
      </c>
      <c r="U14" s="201"/>
      <c r="V14" s="226">
        <f ca="1">IF(C14="",NA(),IF(OR(C14="Smelter not listed",C14="Smelter not yet identified"),MATCH($B14&amp;$D14,'Smelter Look-up'!$J:$J,0),MATCH($B14&amp;$C14,'Smelter Look-up'!$J:$J,0)))</f>
        <v>539</v>
      </c>
      <c r="X14" s="227">
        <f t="shared" ca="1" si="3"/>
        <v>0</v>
      </c>
      <c r="AB14" s="228" t="str">
        <f t="shared" ca="1" si="4"/>
        <v>TinYunnan Chengfeng Non-ferrous Metals Co., Ltd.</v>
      </c>
    </row>
    <row r="15" spans="1:34" s="227" customFormat="1" ht="20.05" customHeight="1">
      <c r="A15" s="262" t="s">
        <v>751</v>
      </c>
      <c r="B15" s="182" t="str">
        <f ca="1">IF(LEN(A15)=0,"",INDEX('Smelter Look-up'!$A:$A,MATCH($A15,'Smelter Look-up'!$E:$E,0)))</f>
        <v>Tin</v>
      </c>
      <c r="C15" s="186" t="str">
        <f ca="1">IF(LEN(A15)=0,"",INDEX('Smelter Look-up'!$C:$C,MATCH($A15,'Smelter Look-up'!$E:$E,0)))</f>
        <v>China Tin Group Co., Ltd.</v>
      </c>
      <c r="D15" s="230"/>
      <c r="E15" s="182" t="str">
        <f ca="1">IF(ISERROR($V15),"",OFFSET('Smelter Look-up'!$D$4,$V15-4,0)&amp;"")</f>
        <v>CHINA</v>
      </c>
      <c r="F15" s="182" t="str">
        <f ca="1">IF(ISERROR($V15),"",OFFSET('Smelter Look-up'!$E$4,$V15-4,0))</f>
        <v>CID001070</v>
      </c>
      <c r="G15" s="182" t="str">
        <f ca="1">IF(C15=$X$4,IF(ISERROR($V15),"Enter smelter details","RMI"),IF(ISERROR($V15),"",OFFSET('Smelter Look-up'!$F$4,$V15-4,0)))</f>
        <v>RMI</v>
      </c>
      <c r="H15" s="183">
        <f ca="1">IF(ISERROR($V15),"",OFFSET('Smelter Look-up'!$G$4,$V15-4,0))</f>
        <v>0</v>
      </c>
      <c r="I15" s="184" t="str">
        <f ca="1">IF(ISERROR($V15),"",OFFSET('Smelter Look-up'!$H$4,$V15-4,0))</f>
        <v>Laibin</v>
      </c>
      <c r="J15" s="184" t="str">
        <f ca="1">IF(ISERROR($V15),"",OFFSET('Smelter Look-up'!$I$4,$V15-4,0))</f>
        <v>Guangxi Zhuangzu Zizhiqu</v>
      </c>
      <c r="K15" s="224"/>
      <c r="L15" s="224"/>
      <c r="M15" s="224"/>
      <c r="N15" s="224"/>
      <c r="O15" s="224"/>
      <c r="P15" s="185"/>
      <c r="Q15" s="225"/>
      <c r="R15" s="182" t="str">
        <f ca="1">IF(ISERROR($V15),"",OFFSET('Smelter Look-up'!$C$4,$V15-4,0)&amp;"")</f>
        <v>China Tin Group Co., Ltd.</v>
      </c>
      <c r="S15" s="181" t="str">
        <f t="shared" ca="1" si="2"/>
        <v>CN</v>
      </c>
      <c r="T15" s="181" t="str">
        <f ca="1">IF(B15="","",IF(ISERROR(MATCH($J15,SorP!$B$1:$B$6226,0)),"",INDIRECT("'SorP'!$A$"&amp;MATCH($S15&amp;$J15,SorP!C:C,0))))</f>
        <v>CN-GX</v>
      </c>
      <c r="U15" s="201"/>
      <c r="V15" s="226">
        <f ca="1">IF(C15="",NA(),IF(OR(C15="Smelter not listed",C15="Smelter not yet identified"),MATCH($B15&amp;$D15,'Smelter Look-up'!$J:$J,0),MATCH($B15&amp;$C15,'Smelter Look-up'!$J:$J,0)))</f>
        <v>411</v>
      </c>
      <c r="X15" s="227">
        <f t="shared" ca="1" si="3"/>
        <v>0</v>
      </c>
      <c r="AB15" s="228" t="str">
        <f t="shared" ca="1" si="4"/>
        <v>TinChina Tin Group Co., Ltd.</v>
      </c>
    </row>
    <row r="16" spans="1:34" s="227" customFormat="1" ht="20.05" customHeight="1">
      <c r="A16" s="262" t="s">
        <v>754</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481</v>
      </c>
      <c r="X16" s="227">
        <f t="shared" ca="1" si="3"/>
        <v>0</v>
      </c>
      <c r="AB16" s="228" t="str">
        <f t="shared" ca="1" si="4"/>
        <v>TinMinsur</v>
      </c>
    </row>
    <row r="17" spans="1:28" s="227" customFormat="1" ht="20.05" customHeight="1">
      <c r="A17" s="262" t="s">
        <v>1772</v>
      </c>
      <c r="B17" s="182" t="str">
        <f ca="1">IF(LEN(A17)=0,"",INDEX('Smelter Look-up'!$A:$A,MATCH($A17,'Smelter Look-up'!$E:$E,0)))</f>
        <v>Tin</v>
      </c>
      <c r="C17" s="186" t="str">
        <f ca="1">IF(LEN(A17)=0,"",INDEX('Smelter Look-up'!$C:$C,MATCH($A17,'Smelter Look-up'!$E:$E,0)))</f>
        <v>Aurubis Beerse</v>
      </c>
      <c r="D17" s="230"/>
      <c r="E17" s="182" t="str">
        <f ca="1">IF(ISERROR($V17),"",OFFSET('Smelter Look-up'!$D$4,$V17-4,0)&amp;"")</f>
        <v>BELGIUM</v>
      </c>
      <c r="F17" s="182" t="str">
        <f ca="1">IF(ISERROR($V17),"",OFFSET('Smelter Look-up'!$E$4,$V17-4,0))</f>
        <v>CID002773</v>
      </c>
      <c r="G17" s="182" t="str">
        <f ca="1">IF(C17=$X$4,IF(ISERROR($V17),"Enter smelter details","RMI"),IF(ISERROR($V17),"",OFFSET('Smelter Look-up'!$F$4,$V17-4,0)))</f>
        <v>RMI</v>
      </c>
      <c r="H17" s="183">
        <f ca="1">IF(ISERROR($V17),"",OFFSET('Smelter Look-up'!$G$4,$V17-4,0))</f>
        <v>0</v>
      </c>
      <c r="I17" s="184" t="str">
        <f ca="1">IF(ISERROR($V17),"",OFFSET('Smelter Look-up'!$H$4,$V17-4,0))</f>
        <v>Beerse</v>
      </c>
      <c r="J17" s="184" t="str">
        <f ca="1">IF(ISERROR($V17),"",OFFSET('Smelter Look-up'!$I$4,$V17-4,0))</f>
        <v>Antwerpen</v>
      </c>
      <c r="K17" s="224"/>
      <c r="L17" s="224"/>
      <c r="M17" s="224"/>
      <c r="N17" s="224"/>
      <c r="O17" s="224"/>
      <c r="P17" s="185"/>
      <c r="Q17" s="225"/>
      <c r="R17" s="182" t="str">
        <f ca="1">IF(ISERROR($V17),"",OFFSET('Smelter Look-up'!$C$4,$V17-4,0)&amp;"")</f>
        <v>Aurubis Beerse</v>
      </c>
      <c r="S17" s="181" t="str">
        <f t="shared" ca="1" si="2"/>
        <v>BE</v>
      </c>
      <c r="T17" s="181" t="str">
        <f ca="1">IF(B17="","",IF(ISERROR(MATCH($J17,SorP!$B$1:$B$6226,0)),"",INDIRECT("'SorP'!$A$"&amp;MATCH($S17&amp;$J17,SorP!C:C,0))))</f>
        <v>BE-VAN</v>
      </c>
      <c r="U17" s="201"/>
      <c r="V17" s="226">
        <f ca="1">IF(C17="",NA(),IF(OR(C17="Smelter not listed",C17="Smelter not yet identified"),MATCH($B17&amp;$D17,'Smelter Look-up'!$J:$J,0),MATCH($B17&amp;$C17,'Smelter Look-up'!$J:$J,0)))</f>
        <v>404</v>
      </c>
      <c r="X17" s="227">
        <f t="shared" ca="1" si="3"/>
        <v>0</v>
      </c>
      <c r="AB17" s="228" t="str">
        <f t="shared" ca="1" si="4"/>
        <v>TinAurubis Beerse</v>
      </c>
    </row>
    <row r="18" spans="1:28" s="227" customFormat="1" ht="20.0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7">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7">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7">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7">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7">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7">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7">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7">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7">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7">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7">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7">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7">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7">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7">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7">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7">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7">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7">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7">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7">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7">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7">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7">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7">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7">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7">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7">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7">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7">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7">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7">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7">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7">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7">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7">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7">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7">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7">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7">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7">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7">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7">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7">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7">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7">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7">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7">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7">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7">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7">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7">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7">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7">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7">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7">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7">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7">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7">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7">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7">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7">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7">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7">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7">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7">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7">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7">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7">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7">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7">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7">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7">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7">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7">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7">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7">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7">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7">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7">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7">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7">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7">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7">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7">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7">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7">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7">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7">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7">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7">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7">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7">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7">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7">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7">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7">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7">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7">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7">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7">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7">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7">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7">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7">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7">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7">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7">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7">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7">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7">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7">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7">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7">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7">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7">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7">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7">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7">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7">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7">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7">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7">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7">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7">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7">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7">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7">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7">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7">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7">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7">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7">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7">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7">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7">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7">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7">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7">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7">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7">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7">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7">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7">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7">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7">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7">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7">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7">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7">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7">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7">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7">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7">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7">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7">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7">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7">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7">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7">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7">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7">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7">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7">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7">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7">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7">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7">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7">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7">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7">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7">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7">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7">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7">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7">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7">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7">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7">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7">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7">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7">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7">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7">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7">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7">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7">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7">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7">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7">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7">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7">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7">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7">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7">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7">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7">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7">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7">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7">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7">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7">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7">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7">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7">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7">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7">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7">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7">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7">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7">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7">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7">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7">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7">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7">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7">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7">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7">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7">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7">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7">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7">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7">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7">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7">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7">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7">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7">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7">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7">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7">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7">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7">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7">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7">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7">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7">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7">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7">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7">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7">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7">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7">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7">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7">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7">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7">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7">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7">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7">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7">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7">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7">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7">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7">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7">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7">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7">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7">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7">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7">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7">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7">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7">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7">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7">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7">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7">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7">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7">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7">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7">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7">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7">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7">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7">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7">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7">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7">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7">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7">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7">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7">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7">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7">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7">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7">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7">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7">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7">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7">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7">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7">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7">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7">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7">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7">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7">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7">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7">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7">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7">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7">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7">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7">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7">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7">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7">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7">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7">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7">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7">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7">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7">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7">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7">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7">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7">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7">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7">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7">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7">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7">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7">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7">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7">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7">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7">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7">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7">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7">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7">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7">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7">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7">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7">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7">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7">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7">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7">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7">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7">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7">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7">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7">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7">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7">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7">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7">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7">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7">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7">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7">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7">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7">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7">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7">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7">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7">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7">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7">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7">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7">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7">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7">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7">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7">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7">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7">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7">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7">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7">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7">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7">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7">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7">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7">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7">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7">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7">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7">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7">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7">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7">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7">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7">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7">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7">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7">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7">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7">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7">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7">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7">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7">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7">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7">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7">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7">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7">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7">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7">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7">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7">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7">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7">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7">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7">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7">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7">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7">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7">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7">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7">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7">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7">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7">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7">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7">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7">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7">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7">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7">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7">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7">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7">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7">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7">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7">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7">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7">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7">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7">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7">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7">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7">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7">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7">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7">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7">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7">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7">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7">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7">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7">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7">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7">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7">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7">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7">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7">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7">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7">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7">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7">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7">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7">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7">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7">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7">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7">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7">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7">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7">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7">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7">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7">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7">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7">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7">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7">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7">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7">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7">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7">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7">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7">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7">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7">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7">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7">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7">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7">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7">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7">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7">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7">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7">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7">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7">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7">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7">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7">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7">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7">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7">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7">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7">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7">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7">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7">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7">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7">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7">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7">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7">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7">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7">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7">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7">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7">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7">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7">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7">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7">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7">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7">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7">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7">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7">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7">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7">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7">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7">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7">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7">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7">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7">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7">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7">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7">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7">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7">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7">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7">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7">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7">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7">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7">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7">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7">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7">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7">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7">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7">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7">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7">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7">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7">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7">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7">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7">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7">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7">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7">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7">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7">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7">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7">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7">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7">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7">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7">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7">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7">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7">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7">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7">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7">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7">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7">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7">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7">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7">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7">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7">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7">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7">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7">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7">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7">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7">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7">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7">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7">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7">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7">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7">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7">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7">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7">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7">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7">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7">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7">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7">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7">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7">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7">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7">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7">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7">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7">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7">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7">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7">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7">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7">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7">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7">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7">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7">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7">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7">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7">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7">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7">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7">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7">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7">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7">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7">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7">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7">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7">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7">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7">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7">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7">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7">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7">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7">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7">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7">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7">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7">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7">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7">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7">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7">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7">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7">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7">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7">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7">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7">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7">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7">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7">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7">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7">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7">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7">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7">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7">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7">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7">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7">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7">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7">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7">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7">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7">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7">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7">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7">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7">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7">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7">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7">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7">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7">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7">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7">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7">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7">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7">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7">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7">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7">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7">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7">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7">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7">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7">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7">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7">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7">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7">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7">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7">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7">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7">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7">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7">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7">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7">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7">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7">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7">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7">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7">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7">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7">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7">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7">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7">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7">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7">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7">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7">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7">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7">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7">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7">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7">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7">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7">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7">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7">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7">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7">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7">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7">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7">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7">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7">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7">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7">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7">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7">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7">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7">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7">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7">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7">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7">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7">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7">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7">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7">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7">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7">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7">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7">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7">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7">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7">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7">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7">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7">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7">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7">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7">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7">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7">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7">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7">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7">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7">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7">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7">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7">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7">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7">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7">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7">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7">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7">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7">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7">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7">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7">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7">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7">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7">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7">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7">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7">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7">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7">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7">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7">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7">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7">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7">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7">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7">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7">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7">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7">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7">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7">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7">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7">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7">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7">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7">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7">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7">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7">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7">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7">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7">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7">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7">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7">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7">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7">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7">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7">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7">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7">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7">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7">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7">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7">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7">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7">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7">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7">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7">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7">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7">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7">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7">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7">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7">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7">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7">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7">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7">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7">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7">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7">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7">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7">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7">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7">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7">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7">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7">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7">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7">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7">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7">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7">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7">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7">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7">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7">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7">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7">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7">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7">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7">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7">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7">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7">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7">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7">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7">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7">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7">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7">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7">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7">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7">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7">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7">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7">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7">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7">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7">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7">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7">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7">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7">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7">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7">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7">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7">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7">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7">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7">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7">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7">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7">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7">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7">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7">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7">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7">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7">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7">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7">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7">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7">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7">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7">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7">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7">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7">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7">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7">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7">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7">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7">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7">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7">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7">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7">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7">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7">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7">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7">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7">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7">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7">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7">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7">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7">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7">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7">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7">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7">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7">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7">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7">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7">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7">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7">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7">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7">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7">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7">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7">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7">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7">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7">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7">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7">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7">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7">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7">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7">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7">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7">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7">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7">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7">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7">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7">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7">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7">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7">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7">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7">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7">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7">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7">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7">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7">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7">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7">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7">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7">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7">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7">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7">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7">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7">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7">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7">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7">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7">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7">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7">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7">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7">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7">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7">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7">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7">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7">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7">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7">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7">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7">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7">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7">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7">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7">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7">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7">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7">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7">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7">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7">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7">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7">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7">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7">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7">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7">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7">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7">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7">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7">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7">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7">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7">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7">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7">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7">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7">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7">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7">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7">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7">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7">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7">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7">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7">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7">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7">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7">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7">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7">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7">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7">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7">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7">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7">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7">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7">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7">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7">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7">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7">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7">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7">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7">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7">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7">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7">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7">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7">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7">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7">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7">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7">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7">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7">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7">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7">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7">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7">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7">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7">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7">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7">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7">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7">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7">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7">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7">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7">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7">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7">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7">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7">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7">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7">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7">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7">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7">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7">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7">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7">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7">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7">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7">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7">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7">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7">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7">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7">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7">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7">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7">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7">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7">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7">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7">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7">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7">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7">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7">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7">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7">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7">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7">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7">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7">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7">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7">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7">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7">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7">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7">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7">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7">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7">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7">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7">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7">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7">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7">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7">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7">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7">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7">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7">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7">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7">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7">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7">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7">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7">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7">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7">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7">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7">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7">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7">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7">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7">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7">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7">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7">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7">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7">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7">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7">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7">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7">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7">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7">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7">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7">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7">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7">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7">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7">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7">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7">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7">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7">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7">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7">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7">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7">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7">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7">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7">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7">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7">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7">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7">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7">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7">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7">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7">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7">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7">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7">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7">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7">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7">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7">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7">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7">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7">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7">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7">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7">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7">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7">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7">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7">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7">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7">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7">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7">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7">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7">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7">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7">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7">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7">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7">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7">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7">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7">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7">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7">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7">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7">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7">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7">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7">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7">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7">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7">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7">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7">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7">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7">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7">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7">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7">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7">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7">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7">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7">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7">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7">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7">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7">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7">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7">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7">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7">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7">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7">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7">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7">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7">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7">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7">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7">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7">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7">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7">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7">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7">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7">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7">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7">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7">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7">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7">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7">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7">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7">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7">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7">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7">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7">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7">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7">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7">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7">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7">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7">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7">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7">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7">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7">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7">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7">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7">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7">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7">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7">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7">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7">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7">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7">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7">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7">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7">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7">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7">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7">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7">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7">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7">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7">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7">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7">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7">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7">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7">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7">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7">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7">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7">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7">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7">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7">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7">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7">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7">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7">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7">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7">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7">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7">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7">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7">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7">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7">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7">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7">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7">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7">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7">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7">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7">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7">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7">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7">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7">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7">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7">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7">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7">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7">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7">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7">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7">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7">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7">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7">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7">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7">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7">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7">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7">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7">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7">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7">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7">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7">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7">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7">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7">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7">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7">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7">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7">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7">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7">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7">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7">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7">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7">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7">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7">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7">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7">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7">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7">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7">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7">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7">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7">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7">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7">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7">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7">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7">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7">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7">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7">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7">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7">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7">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7">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7">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7">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7">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7">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7">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7">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7">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7">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7">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7">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7">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7">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7">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7">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7">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7">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7">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7">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7">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7">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7">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7">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7">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7">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7">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7">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7">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7">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7">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7">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7">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7">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7">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7">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7">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7">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7">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7">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7">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7">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7">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7">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7">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7">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7">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7">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7">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7">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7">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7">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7">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7">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7">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7">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7">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7">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7">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7">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7">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7">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7">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7">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7">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7">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7">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7">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7">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7">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7">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7">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7">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7">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7">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7">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7">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7">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7">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7">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7">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7">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7">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7">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7">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7">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7">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7">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7">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7">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7">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7">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7">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7">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7">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7">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7">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7">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7">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7">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7">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7">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7">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7">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7">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7">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7">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7">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7">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7">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7">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7">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7">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7">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7">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7">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7">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7">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7">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7">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7">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7">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7">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7">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7">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7">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7">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7">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7">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7">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7">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7">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7">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7">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7">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7">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7">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7">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7">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7">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7">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7">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7">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7">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7">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7">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7">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7">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7">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7">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7">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7">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7">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7">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7">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7">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7">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7">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7">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7">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7">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7">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7">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7">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7">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7">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7">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7">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7">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7">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7">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7">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7">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7">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7">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7">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7">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7">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7">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7">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7">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7">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7">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7">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7">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7">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7">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7">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7">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7">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7">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7">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7">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7">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7">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7">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7">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7">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7">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7">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7">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7">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7">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7">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7">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7">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7">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7">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7">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7">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7">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7">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7">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7">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7">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7">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7">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7">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7">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7">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7">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7">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7">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7">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7">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7">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7">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7">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7">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7">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7">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7">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7">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7">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7">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7">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7">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7">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7">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7">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7">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7">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7">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7">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7">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7">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7">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7">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7">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7">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7">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7">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7">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7">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7">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7">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7">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7">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7">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7">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7">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7">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7">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7">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7">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7">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7">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7">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7">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7">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7">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7">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7">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7">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7">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7">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7">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7">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7">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7">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7">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7">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7">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7">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7">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7">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7">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7">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7">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7">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7">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7">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7">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7">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7">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7">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7">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7">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7">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7">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7">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7">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7">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7">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7">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7">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7">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7">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7">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7">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7">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7">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7">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7">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7">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7">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7">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7">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7">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7">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7">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7">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7">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7">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7">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7">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7">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7">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7">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7">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7">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7">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7">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7">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7">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7">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7">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7">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7">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7">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7">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7">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7">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7">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7">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7">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7">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7">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7">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7">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7">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7">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7">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7">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7">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7">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7">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7">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7">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7">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7">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7">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7">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7">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7">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7">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7">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7">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7">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7">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7">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7">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7">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7">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7">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7">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7">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7">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7">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7">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7">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7">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7">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7">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7">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7">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7">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7">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7">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7">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7">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7">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7">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7">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7">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7">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7">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7">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7">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7">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7">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7">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7">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7">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7">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7">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7">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7">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7">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7">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7">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7">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7">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7">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7">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7">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7">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7">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7">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7">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7">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7">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7">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7">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7">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7">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7">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7">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7">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7">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7">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7">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7">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7">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7">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7">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7">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7">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7">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7">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7">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7">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7">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7">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7">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7">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7">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7">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7">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7">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7">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7">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7">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7">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7">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7">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7">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7">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7">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7">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7">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7">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7">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7">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7">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7">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7">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7">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7">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7">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7">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7">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7">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7">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7">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7">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7">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7">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7">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7">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7">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7">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7">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7">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7">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7">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7">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7">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7">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7">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7">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7">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7">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7">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7">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7">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7">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7">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7">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7">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7">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7">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7">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7">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7">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7">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7">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7">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7">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7">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7">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7">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7">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7">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7">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7">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7">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7">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7">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7">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7">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7">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7">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7">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7">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7">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7">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7">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7">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7">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7">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7">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7">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7">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7">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7">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7">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7">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7">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7">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7">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7">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7">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7">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7">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7">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7">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7">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7">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7">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7">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7">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7">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7">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7">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7">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7">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7">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7">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7">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7">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7">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7">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7">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7">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7">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7">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7">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7">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7">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7">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7">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7">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7">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7">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7">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7">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7">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7">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7">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7">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7">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7">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7">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7">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7">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7">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7">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7">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7">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7">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7">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7">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7">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7">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7">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7">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7">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7">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7">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7">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7">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7">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7">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7">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7">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7">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7">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7">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7">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7">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7">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7">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7">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7">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7">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7">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7">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7">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7">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7">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7">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7">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7">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7">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7">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7">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7">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7">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7">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7">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7">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7">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7">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7">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7">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7">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7">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7">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7">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7">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7">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7">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7">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7">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7">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7">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7">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7">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7">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7">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7">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7">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7">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7">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7">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7">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7">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7">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7">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7">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7">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7">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7">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7">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7">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7">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7">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7">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7">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7">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7">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7">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7">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7">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7">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7">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7">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7">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7">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7">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7">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7">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7">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7">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7">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7">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7">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7">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7">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7">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7">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7">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7">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7">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7">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7">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7">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7">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7">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7">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7">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7">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7">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7">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7">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7">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7">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7">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7">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7">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7">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7">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7">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7">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7">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7">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7">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7">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7">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7">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7">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7">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7">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7">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7">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7">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7">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7">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7">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7">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7">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7">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7">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7">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7">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7">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7">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7">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7">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7">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7">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7">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7">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7">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7">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7">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7">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7">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7">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7">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7">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7">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7">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7">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7">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7">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7">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7">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7">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7">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7">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7">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7">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7">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7">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7">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7">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7">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7">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7">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7">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7">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7">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7">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7">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7">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7">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7">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7">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7">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7">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7">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7">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7">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7">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7">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7">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7">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7">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7">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7">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7">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7">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7">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7">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7">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7">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7">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7">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7">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7">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7">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7">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7">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7">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7">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7">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7">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7">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7">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7">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7">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7">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7">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7">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7">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7">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7">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7">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7">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7">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7">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7">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7">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7">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7">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7">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7">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7">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7">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7">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7">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7">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7">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7">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7">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7">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7">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7">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7">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7">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7">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7">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7">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7">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7">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7">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7">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7">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7">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7">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7">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7">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7">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7">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7">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7">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7">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7">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7">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7">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7">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7">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7">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7">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7">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7">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7">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7">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7">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7">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7">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7">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7">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7">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7">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7">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7">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7">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7">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7">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7">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7">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7">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7">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7">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7">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7">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7">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7">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7">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7">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7">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7">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7">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7">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7">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7">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7">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7">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7">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7">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7">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7">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7">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7">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7">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7">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7">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7">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7">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7">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7">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7">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7">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7">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7">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7">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7">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7">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7">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7">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7">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7">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7">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7">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7">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7">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7">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7">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7">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7">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7">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7">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7">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7">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7">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7">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7">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7">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7">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7">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7">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7">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7">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7">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7">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7">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7">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7">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7">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7">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7">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7">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7">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7">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7">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7">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7">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7">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7">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7">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7">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7">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7">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7">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7">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7">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7">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7">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7">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7">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7">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7">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7">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7">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7">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7">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7">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7">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7">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7">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7">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7">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7">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7">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7">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7">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7">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7">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7">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7">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7">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7">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7">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7">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7">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7">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7">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7">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7">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7">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7">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7">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7">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7">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7">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7">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7">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7">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7">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7">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7">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7">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7">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7">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7">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7">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7">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7">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7">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7">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7">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7">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7">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7">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7">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7">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7">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7">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7">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7">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7">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7">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7">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7">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7">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7">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7">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7">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7">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7">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7">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7">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7">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7">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7">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7">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7">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7">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7">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7">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7">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7">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7">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7">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7">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7">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7">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7">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7">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7">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7">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7">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7">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7">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7">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7">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7">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7">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7">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7">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7">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7">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7">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7">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7">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7">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7">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7">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7">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7">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7">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7">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7">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7">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7">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7">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7">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7">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7">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7">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7">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7">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7">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7">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7">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7">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7">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7">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7">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7">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7">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7">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7">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1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796875" defaultRowHeight="12.55"/>
  <cols>
    <col min="1" max="1" width="45.09765625" style="19" customWidth="1"/>
    <col min="2" max="2" width="42.796875" style="20" customWidth="1"/>
    <col min="3" max="3" width="51.59765625" style="19" customWidth="1"/>
    <col min="4" max="4" width="29.09765625" style="20" customWidth="1"/>
    <col min="5" max="5" width="9" style="19" customWidth="1"/>
    <col min="6" max="6" width="13.59765625" style="19" hidden="1" customWidth="1"/>
    <col min="7" max="7" width="13.3984375" style="19" hidden="1" customWidth="1"/>
    <col min="8" max="9" width="9" style="19" hidden="1" customWidth="1"/>
    <col min="10" max="10" width="48.796875" style="19" hidden="1" customWidth="1"/>
    <col min="11" max="11" width="9" style="19" hidden="1" customWidth="1"/>
    <col min="12" max="15" width="8.796875" style="19" hidden="1" customWidth="1"/>
    <col min="16" max="18" width="8.796875" style="19" customWidth="1"/>
    <col min="19" max="16384" width="8.796875" style="19"/>
  </cols>
  <sheetData>
    <row r="1" spans="1:10" ht="30.05">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779</v>
      </c>
    </row>
    <row r="2" spans="1:10" ht="15.05">
      <c r="A2" s="66" t="s">
        <v>869</v>
      </c>
      <c r="B2" s="67" t="str">
        <f>IF(F65=1,"Click here to return to Smelter List","")</f>
        <v/>
      </c>
      <c r="C2" s="121" t="str">
        <f>IF(F65=1,"Click here to return to Product List","")</f>
        <v/>
      </c>
      <c r="D2" s="151" t="str">
        <f ca="1">IF(H70=0,"0",H70)</f>
        <v>0</v>
      </c>
    </row>
    <row r="3" spans="1:10" ht="15.0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8.85">
      <c r="A4" s="90" t="str">
        <f ca="1">Declaration!B8</f>
        <v>Company Name (*):</v>
      </c>
      <c r="B4" s="89" t="str">
        <f>Declaration!D8</f>
        <v>W+P PRODUCTS GmbH</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85">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85">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85">
      <c r="A7" s="90" t="str">
        <f ca="1">Declaration!B15</f>
        <v>Contact Name (*):</v>
      </c>
      <c r="B7" s="89" t="str">
        <f>Declaration!D15</f>
        <v>Peter Schneider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85">
      <c r="A8" s="90" t="str">
        <f ca="1">Declaration!B16</f>
        <v>Email – Contact (*):</v>
      </c>
      <c r="B8" s="89" t="str">
        <f>Declaration!D16</f>
        <v>p.schneider@wppro.com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85">
      <c r="A9" s="90" t="str">
        <f ca="1">Declaration!B17</f>
        <v>Phone – Contact (*):</v>
      </c>
      <c r="B9" s="273" t="str">
        <f>Declaration!D17</f>
        <v>05223-98507-24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85">
      <c r="A10" s="90" t="str">
        <f ca="1">Declaration!B18</f>
        <v>Authorizer (*):</v>
      </c>
      <c r="B10" s="89" t="str">
        <f>Declaration!D18</f>
        <v>Peter Schneider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85">
      <c r="A11" s="90" t="str">
        <f ca="1">Declaration!B20</f>
        <v>Email - Authorizer (*):</v>
      </c>
      <c r="B11" s="89" t="str">
        <f>Declaration!D20</f>
        <v>p.schneider@wppro.com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85">
      <c r="A12" s="90" t="str">
        <f ca="1">Declaration!B22</f>
        <v>Effective Date (*):</v>
      </c>
      <c r="B12" s="91">
        <f>Declaration!D22</f>
        <v>45785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2.65">
      <c r="A13" s="89" t="str">
        <f ca="1">Declaration!B25</f>
        <v>1) Is any 3TG intentionally added or used in the product(s) or in the production process? (*)</v>
      </c>
      <c r="B13" s="92"/>
      <c r="C13" s="92"/>
      <c r="D13" s="96"/>
      <c r="E13" s="20" t="s">
        <v>783</v>
      </c>
      <c r="F13" s="93"/>
      <c r="H13" s="19">
        <f t="shared" si="3"/>
        <v>0</v>
      </c>
    </row>
    <row r="14" spans="1:10" ht="26.3">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85">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85">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85">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1">
      <c r="A18" s="89" t="str">
        <f ca="1">Declaration!B31</f>
        <v>2) Does any 3TG remain in the product(s)? (*)</v>
      </c>
      <c r="B18" s="92"/>
      <c r="C18" s="92"/>
      <c r="D18" s="96"/>
      <c r="E18" s="20" t="s">
        <v>781</v>
      </c>
      <c r="F18" s="93"/>
      <c r="J18" s="148"/>
    </row>
    <row r="19" spans="1:10" ht="38.85">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85">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85">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85">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8" customHeight="1">
      <c r="A23" s="89" t="str">
        <f ca="1">Declaration!B37</f>
        <v>3) Do any of the smelters in your supply chain source the 3TG from the covered countries? (SEC term, see definitions tab) (*)</v>
      </c>
      <c r="B23" s="92"/>
      <c r="C23" s="92"/>
      <c r="D23" s="96"/>
      <c r="E23" s="20" t="s">
        <v>780</v>
      </c>
      <c r="F23" s="93"/>
      <c r="J23" s="148"/>
    </row>
    <row r="24" spans="1:10" ht="38.85">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85">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85">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85">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2"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6">
      <c r="A33" s="89" t="str">
        <f ca="1">Declaration!B49</f>
        <v>5) Does 100 percent of the 3TG (necessary to the functionality or production of your products) originate from recycled or scrap sources?  (*)</v>
      </c>
      <c r="B33" s="92"/>
      <c r="C33" s="92"/>
      <c r="D33" s="96"/>
      <c r="E33" s="20" t="s">
        <v>1273</v>
      </c>
      <c r="F33" s="93"/>
      <c r="J33" s="148"/>
    </row>
    <row r="34" spans="1:10" ht="38.85">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85">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85">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85">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6">
      <c r="A38" s="89" t="str">
        <f ca="1">Declaration!B55</f>
        <v>6) What percentage of relevant suppliers have provided a response to your supply chain survey?  (*)</v>
      </c>
      <c r="B38" s="92"/>
      <c r="C38" s="92"/>
      <c r="D38" s="96"/>
      <c r="E38" s="20" t="s">
        <v>780</v>
      </c>
      <c r="F38" s="93"/>
    </row>
    <row r="39" spans="1:10" ht="26.3">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3">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3">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3">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1">
      <c r="A43" s="89" t="str">
        <f ca="1">Declaration!B61</f>
        <v>7) Have you identified all of the smelters supplying the 3TG to your supply chain?  (*)</v>
      </c>
      <c r="B43" s="92"/>
      <c r="C43" s="92"/>
      <c r="D43" s="96"/>
      <c r="E43" s="20" t="s">
        <v>781</v>
      </c>
      <c r="F43" s="93"/>
    </row>
    <row r="44" spans="1:10" ht="51.3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3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3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3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2.65">
      <c r="A48" s="89" t="str">
        <f ca="1">Declaration!B67</f>
        <v>8) Has all applicable smelter information received by your company been reported in this declaration?  (*)</v>
      </c>
      <c r="B48" s="92"/>
      <c r="C48" s="92"/>
      <c r="D48" s="96"/>
      <c r="E48" s="20" t="s">
        <v>782</v>
      </c>
      <c r="F48" s="93"/>
    </row>
    <row r="49" spans="1:10" ht="38.85">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85">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85">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85">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05">
      <c r="A53" s="89" t="str">
        <f ca="1">Declaration!B74</f>
        <v>Question</v>
      </c>
      <c r="B53" s="92"/>
      <c r="C53" s="92"/>
      <c r="D53" s="96"/>
      <c r="E53" s="20" t="s">
        <v>428</v>
      </c>
      <c r="F53" s="93"/>
      <c r="G53" s="93"/>
      <c r="H53" s="93"/>
    </row>
    <row r="54" spans="1:10" ht="38.8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8"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8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85">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8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05" hidden="1">
      <c r="A61" s="89"/>
      <c r="B61" s="89"/>
      <c r="C61" s="89"/>
      <c r="D61" s="95"/>
      <c r="E61" s="20"/>
      <c r="F61" s="94"/>
      <c r="G61" s="70"/>
      <c r="H61" s="71"/>
      <c r="I61" s="147"/>
    </row>
    <row r="62" spans="1:10" ht="38.8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8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85">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85">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85">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85">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85">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0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1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796875" defaultRowHeight="12.55"/>
  <cols>
    <col min="1" max="1" width="3.09765625" style="277" customWidth="1"/>
    <col min="2" max="2" width="39.796875" style="280" customWidth="1"/>
    <col min="3" max="3" width="39.796875" style="277" customWidth="1"/>
    <col min="4" max="4" width="58.796875" style="277" customWidth="1"/>
    <col min="5" max="5" width="1.59765625" style="277" customWidth="1"/>
    <col min="6" max="6" width="9" style="277" customWidth="1"/>
    <col min="7" max="16384" width="8.796875" style="278"/>
  </cols>
  <sheetData>
    <row r="1" spans="1:6" s="21" customFormat="1" ht="35.25"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ht="13.15">
      <c r="A2" s="23"/>
      <c r="B2" s="120"/>
      <c r="C2" s="120"/>
      <c r="D2"/>
      <c r="E2" s="24"/>
      <c r="F2"/>
    </row>
    <row r="3" spans="1:6" s="21" customFormat="1" ht="13.15">
      <c r="A3" s="23"/>
      <c r="B3" s="120"/>
      <c r="C3" s="120"/>
      <c r="D3" s="120"/>
      <c r="E3" s="24"/>
      <c r="F3"/>
    </row>
    <row r="4" spans="1:6" s="21" customFormat="1" ht="15.85" customHeight="1">
      <c r="A4" s="23"/>
      <c r="B4" s="387" t="s">
        <v>869</v>
      </c>
      <c r="C4" s="387"/>
      <c r="D4" s="387"/>
      <c r="E4" s="24"/>
      <c r="F4"/>
    </row>
    <row r="5" spans="1:6" s="21" customFormat="1" ht="15.0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05">
      <c r="A6" s="128"/>
      <c r="B6" s="274"/>
      <c r="C6" s="98"/>
      <c r="D6" s="98"/>
      <c r="E6" s="276"/>
    </row>
    <row r="7" spans="1:6" ht="15.05">
      <c r="A7" s="129"/>
      <c r="B7" s="274"/>
      <c r="C7" s="98"/>
      <c r="D7" s="98"/>
      <c r="E7" s="276"/>
    </row>
    <row r="8" spans="1:6" ht="15.05">
      <c r="A8" s="129"/>
      <c r="B8" s="274"/>
      <c r="C8" s="98"/>
      <c r="D8" s="98"/>
      <c r="E8" s="276"/>
    </row>
    <row r="9" spans="1:6" ht="15.05">
      <c r="A9" s="129"/>
      <c r="B9" s="274"/>
      <c r="C9" s="98"/>
      <c r="D9" s="98"/>
      <c r="E9" s="276"/>
    </row>
    <row r="10" spans="1:6" ht="15.05">
      <c r="A10" s="129"/>
      <c r="B10" s="274"/>
      <c r="C10" s="98"/>
      <c r="D10" s="98"/>
      <c r="E10" s="276"/>
    </row>
    <row r="11" spans="1:6" ht="15.05">
      <c r="A11" s="129"/>
      <c r="B11" s="274"/>
      <c r="C11" s="98"/>
      <c r="D11" s="98"/>
      <c r="E11" s="276"/>
    </row>
    <row r="12" spans="1:6" ht="15.05">
      <c r="A12" s="129"/>
      <c r="B12" s="274"/>
      <c r="C12" s="98"/>
      <c r="D12" s="98"/>
      <c r="E12" s="276"/>
    </row>
    <row r="13" spans="1:6" ht="15.05">
      <c r="A13" s="129"/>
      <c r="B13" s="274"/>
      <c r="C13" s="98"/>
      <c r="D13" s="98"/>
      <c r="E13" s="276"/>
    </row>
    <row r="14" spans="1:6" ht="15.05">
      <c r="A14" s="129"/>
      <c r="B14" s="274"/>
      <c r="C14" s="98"/>
      <c r="D14" s="98"/>
      <c r="E14" s="276"/>
    </row>
    <row r="15" spans="1:6" ht="15.05">
      <c r="A15" s="129"/>
      <c r="B15" s="274"/>
      <c r="C15" s="98"/>
      <c r="D15" s="98"/>
      <c r="E15" s="276"/>
    </row>
    <row r="16" spans="1:6" ht="15.05">
      <c r="A16" s="129"/>
      <c r="B16" s="274"/>
      <c r="C16" s="98"/>
      <c r="D16" s="98"/>
      <c r="E16" s="276"/>
    </row>
    <row r="17" spans="1:5" ht="15.05">
      <c r="A17" s="129"/>
      <c r="B17" s="274"/>
      <c r="C17" s="98"/>
      <c r="D17" s="98"/>
      <c r="E17" s="276"/>
    </row>
    <row r="18" spans="1:5" ht="15.05">
      <c r="A18" s="129"/>
      <c r="B18" s="274"/>
      <c r="C18" s="98"/>
      <c r="D18" s="98"/>
      <c r="E18" s="276"/>
    </row>
    <row r="19" spans="1:5" ht="15.05">
      <c r="A19" s="129"/>
      <c r="B19" s="274"/>
      <c r="C19" s="98"/>
      <c r="D19" s="98"/>
      <c r="E19" s="276"/>
    </row>
    <row r="20" spans="1:5" ht="15.05">
      <c r="A20" s="129"/>
      <c r="B20" s="274"/>
      <c r="C20" s="98"/>
      <c r="D20" s="98"/>
      <c r="E20" s="276"/>
    </row>
    <row r="21" spans="1:5" ht="15.05">
      <c r="A21" s="129"/>
      <c r="B21" s="274"/>
      <c r="C21" s="98"/>
      <c r="D21" s="98"/>
      <c r="E21" s="276"/>
    </row>
    <row r="22" spans="1:5" ht="15.05">
      <c r="A22" s="129"/>
      <c r="B22" s="274"/>
      <c r="C22" s="98"/>
      <c r="D22" s="98"/>
      <c r="E22" s="276"/>
    </row>
    <row r="23" spans="1:5" ht="15.05">
      <c r="A23" s="129"/>
      <c r="B23" s="274"/>
      <c r="C23" s="98"/>
      <c r="D23" s="98"/>
      <c r="E23" s="276"/>
    </row>
    <row r="24" spans="1:5" ht="15.05">
      <c r="A24" s="129"/>
      <c r="B24" s="274"/>
      <c r="C24" s="98"/>
      <c r="D24" s="98"/>
      <c r="E24" s="276"/>
    </row>
    <row r="25" spans="1:5" ht="15.05">
      <c r="A25" s="129"/>
      <c r="B25" s="274"/>
      <c r="C25" s="98"/>
      <c r="D25" s="98"/>
      <c r="E25" s="276"/>
    </row>
    <row r="26" spans="1:5" ht="15.05">
      <c r="A26" s="129"/>
      <c r="B26" s="274"/>
      <c r="C26" s="98"/>
      <c r="D26" s="98"/>
      <c r="E26" s="276"/>
    </row>
    <row r="27" spans="1:5" ht="15.05">
      <c r="A27" s="129"/>
      <c r="B27" s="274"/>
      <c r="C27" s="98"/>
      <c r="D27" s="98"/>
      <c r="E27" s="276"/>
    </row>
    <row r="28" spans="1:5" ht="15.05">
      <c r="A28" s="129"/>
      <c r="B28" s="274"/>
      <c r="C28" s="98"/>
      <c r="D28" s="98"/>
      <c r="E28" s="276"/>
    </row>
    <row r="29" spans="1:5" ht="15.05">
      <c r="A29" s="129"/>
      <c r="B29" s="274"/>
      <c r="C29" s="98"/>
      <c r="D29" s="98"/>
      <c r="E29" s="276"/>
    </row>
    <row r="30" spans="1:5" ht="15.05">
      <c r="A30" s="129"/>
      <c r="B30" s="274"/>
      <c r="C30" s="98"/>
      <c r="D30" s="98"/>
      <c r="E30" s="276"/>
    </row>
    <row r="31" spans="1:5" ht="15.05">
      <c r="A31" s="129"/>
      <c r="B31" s="274"/>
      <c r="C31" s="98"/>
      <c r="D31" s="98"/>
      <c r="E31" s="276"/>
    </row>
    <row r="32" spans="1:5" ht="15.05">
      <c r="A32" s="129"/>
      <c r="B32" s="274"/>
      <c r="C32" s="98"/>
      <c r="D32" s="98"/>
      <c r="E32" s="276"/>
    </row>
    <row r="33" spans="1:5" ht="15.05">
      <c r="A33" s="129"/>
      <c r="B33" s="274"/>
      <c r="C33" s="98"/>
      <c r="D33" s="98"/>
      <c r="E33" s="276"/>
    </row>
    <row r="34" spans="1:5" ht="15.05">
      <c r="A34" s="129"/>
      <c r="B34" s="274"/>
      <c r="C34" s="98"/>
      <c r="D34" s="98"/>
      <c r="E34" s="276"/>
    </row>
    <row r="35" spans="1:5" ht="15.05">
      <c r="A35" s="129"/>
      <c r="B35" s="274"/>
      <c r="C35" s="98"/>
      <c r="D35" s="98"/>
      <c r="E35" s="276"/>
    </row>
    <row r="36" spans="1:5" ht="15.05">
      <c r="A36" s="129"/>
      <c r="B36" s="274"/>
      <c r="C36" s="98"/>
      <c r="D36" s="98"/>
      <c r="E36" s="276"/>
    </row>
    <row r="37" spans="1:5" ht="15.05">
      <c r="A37" s="129"/>
      <c r="B37" s="274"/>
      <c r="C37" s="98"/>
      <c r="D37" s="98"/>
      <c r="E37" s="276"/>
    </row>
    <row r="38" spans="1:5" ht="15.05">
      <c r="A38" s="129"/>
      <c r="B38" s="274"/>
      <c r="C38" s="98"/>
      <c r="D38" s="98"/>
      <c r="E38" s="276"/>
    </row>
    <row r="39" spans="1:5" ht="15.05">
      <c r="A39" s="129"/>
      <c r="B39" s="274"/>
      <c r="C39" s="98"/>
      <c r="D39" s="98"/>
      <c r="E39" s="276"/>
    </row>
    <row r="40" spans="1:5" ht="15.05">
      <c r="A40" s="129"/>
      <c r="B40" s="274"/>
      <c r="C40" s="98"/>
      <c r="D40" s="98"/>
      <c r="E40" s="276"/>
    </row>
    <row r="41" spans="1:5" ht="15.05">
      <c r="A41" s="129"/>
      <c r="B41" s="274"/>
      <c r="C41" s="98"/>
      <c r="D41" s="98"/>
      <c r="E41" s="276"/>
    </row>
    <row r="42" spans="1:5" ht="15.05">
      <c r="A42" s="129"/>
      <c r="B42" s="274"/>
      <c r="C42" s="98"/>
      <c r="D42" s="98"/>
      <c r="E42" s="276"/>
    </row>
    <row r="43" spans="1:5" ht="15.05">
      <c r="A43" s="129"/>
      <c r="B43" s="274"/>
      <c r="C43" s="98"/>
      <c r="D43" s="98"/>
      <c r="E43" s="276"/>
    </row>
    <row r="44" spans="1:5" ht="15.05">
      <c r="A44" s="129"/>
      <c r="B44" s="274"/>
      <c r="C44" s="98"/>
      <c r="D44" s="98"/>
      <c r="E44" s="276"/>
    </row>
    <row r="45" spans="1:5" ht="15.05">
      <c r="A45" s="129"/>
      <c r="B45" s="274"/>
      <c r="C45" s="98"/>
      <c r="D45" s="98"/>
      <c r="E45" s="276"/>
    </row>
    <row r="46" spans="1:5" ht="15.05">
      <c r="A46" s="129"/>
      <c r="B46" s="274"/>
      <c r="C46" s="98"/>
      <c r="D46" s="98"/>
      <c r="E46" s="276"/>
    </row>
    <row r="47" spans="1:5" ht="15.05">
      <c r="A47" s="129"/>
      <c r="B47" s="274"/>
      <c r="C47" s="98"/>
      <c r="D47" s="98"/>
      <c r="E47" s="276"/>
    </row>
    <row r="48" spans="1:5" ht="15.05">
      <c r="A48" s="129"/>
      <c r="B48" s="274"/>
      <c r="C48" s="98"/>
      <c r="D48" s="98"/>
      <c r="E48" s="276"/>
    </row>
    <row r="49" spans="1:5" ht="15.05">
      <c r="A49" s="129"/>
      <c r="B49" s="274"/>
      <c r="C49" s="98"/>
      <c r="D49" s="98"/>
      <c r="E49" s="276"/>
    </row>
    <row r="50" spans="1:5" ht="15.05">
      <c r="A50" s="129"/>
      <c r="B50" s="274"/>
      <c r="C50" s="98"/>
      <c r="D50" s="98"/>
      <c r="E50" s="276"/>
    </row>
    <row r="51" spans="1:5" ht="15.05">
      <c r="A51" s="129"/>
      <c r="B51" s="274"/>
      <c r="C51" s="98"/>
      <c r="D51" s="98"/>
      <c r="E51" s="276"/>
    </row>
    <row r="52" spans="1:5" ht="15.05">
      <c r="A52" s="129"/>
      <c r="B52" s="274"/>
      <c r="C52" s="98"/>
      <c r="D52" s="98"/>
      <c r="E52" s="276"/>
    </row>
    <row r="53" spans="1:5" ht="15.05">
      <c r="A53" s="129"/>
      <c r="B53" s="274"/>
      <c r="C53" s="98"/>
      <c r="D53" s="98"/>
      <c r="E53" s="276"/>
    </row>
    <row r="54" spans="1:5" ht="15.05">
      <c r="A54" s="129"/>
      <c r="B54" s="274"/>
      <c r="C54" s="98"/>
      <c r="D54" s="98"/>
      <c r="E54" s="276"/>
    </row>
    <row r="55" spans="1:5" ht="15.05">
      <c r="A55" s="129"/>
      <c r="B55" s="274"/>
      <c r="C55" s="98"/>
      <c r="D55" s="98"/>
      <c r="E55" s="276"/>
    </row>
    <row r="56" spans="1:5" ht="15.05">
      <c r="A56" s="129"/>
      <c r="B56" s="274"/>
      <c r="C56" s="98"/>
      <c r="D56" s="98"/>
      <c r="E56" s="276"/>
    </row>
    <row r="57" spans="1:5" ht="15.05">
      <c r="A57" s="129"/>
      <c r="B57" s="274"/>
      <c r="C57" s="98"/>
      <c r="D57" s="98"/>
      <c r="E57" s="276"/>
    </row>
    <row r="58" spans="1:5" ht="15.05">
      <c r="A58" s="129"/>
      <c r="B58" s="274"/>
      <c r="C58" s="98"/>
      <c r="D58" s="98"/>
      <c r="E58" s="276"/>
    </row>
    <row r="59" spans="1:5" ht="15.05">
      <c r="A59" s="129"/>
      <c r="B59" s="274"/>
      <c r="C59" s="98"/>
      <c r="D59" s="98"/>
      <c r="E59" s="276"/>
    </row>
    <row r="60" spans="1:5" ht="15.05">
      <c r="A60" s="129"/>
      <c r="B60" s="274"/>
      <c r="C60" s="98"/>
      <c r="D60" s="98"/>
      <c r="E60" s="276"/>
    </row>
    <row r="61" spans="1:5" ht="15.05">
      <c r="A61" s="129"/>
      <c r="B61" s="274"/>
      <c r="C61" s="98"/>
      <c r="D61" s="98"/>
      <c r="E61" s="276"/>
    </row>
    <row r="62" spans="1:5" ht="15.05">
      <c r="A62" s="129"/>
      <c r="B62" s="274"/>
      <c r="C62" s="98"/>
      <c r="D62" s="98"/>
      <c r="E62" s="276"/>
    </row>
    <row r="63" spans="1:5" ht="15.05">
      <c r="A63" s="129"/>
      <c r="B63" s="274"/>
      <c r="C63" s="98"/>
      <c r="D63" s="98"/>
      <c r="E63" s="276"/>
    </row>
    <row r="64" spans="1:5" ht="15.05">
      <c r="A64" s="129"/>
      <c r="B64" s="274"/>
      <c r="C64" s="98"/>
      <c r="D64" s="98"/>
      <c r="E64" s="276"/>
    </row>
    <row r="65" spans="1:5" ht="15.05">
      <c r="A65" s="129"/>
      <c r="B65" s="274"/>
      <c r="C65" s="98"/>
      <c r="D65" s="98"/>
      <c r="E65" s="276"/>
    </row>
    <row r="66" spans="1:5" ht="15.05">
      <c r="A66" s="129"/>
      <c r="B66" s="274"/>
      <c r="C66" s="98"/>
      <c r="D66" s="98"/>
      <c r="E66" s="276"/>
    </row>
    <row r="67" spans="1:5" ht="15.05">
      <c r="A67" s="129"/>
      <c r="B67" s="274"/>
      <c r="C67" s="98"/>
      <c r="D67" s="98"/>
      <c r="E67" s="276"/>
    </row>
    <row r="68" spans="1:5" ht="15.05">
      <c r="A68" s="129"/>
      <c r="B68" s="274"/>
      <c r="C68" s="98"/>
      <c r="D68" s="98"/>
      <c r="E68" s="276"/>
    </row>
    <row r="69" spans="1:5" ht="15.05">
      <c r="A69" s="129"/>
      <c r="B69" s="274"/>
      <c r="C69" s="98"/>
      <c r="D69" s="98"/>
      <c r="E69" s="276"/>
    </row>
    <row r="70" spans="1:5" ht="15.05">
      <c r="A70" s="129"/>
      <c r="B70" s="274"/>
      <c r="C70" s="98"/>
      <c r="D70" s="98"/>
      <c r="E70" s="276"/>
    </row>
    <row r="71" spans="1:5" ht="15.05">
      <c r="A71" s="129"/>
      <c r="B71" s="274"/>
      <c r="C71" s="98"/>
      <c r="D71" s="98"/>
      <c r="E71" s="276"/>
    </row>
    <row r="72" spans="1:5" ht="15.05">
      <c r="A72" s="129"/>
      <c r="B72" s="274"/>
      <c r="C72" s="98"/>
      <c r="D72" s="98"/>
      <c r="E72" s="276"/>
    </row>
    <row r="73" spans="1:5" ht="15.05">
      <c r="A73" s="129"/>
      <c r="B73" s="274"/>
      <c r="C73" s="98"/>
      <c r="D73" s="98"/>
      <c r="E73" s="276"/>
    </row>
    <row r="74" spans="1:5" ht="15.05">
      <c r="A74" s="129"/>
      <c r="B74" s="274"/>
      <c r="C74" s="98"/>
      <c r="D74" s="98"/>
      <c r="E74" s="276"/>
    </row>
    <row r="75" spans="1:5" ht="15.05">
      <c r="A75" s="129"/>
      <c r="B75" s="274"/>
      <c r="C75" s="98"/>
      <c r="D75" s="98"/>
      <c r="E75" s="276"/>
    </row>
    <row r="76" spans="1:5" ht="15.05">
      <c r="A76" s="129"/>
      <c r="B76" s="274"/>
      <c r="C76" s="98"/>
      <c r="D76" s="98"/>
      <c r="E76" s="276"/>
    </row>
    <row r="77" spans="1:5" ht="15.05">
      <c r="A77" s="129"/>
      <c r="B77" s="274"/>
      <c r="C77" s="98"/>
      <c r="D77" s="98"/>
      <c r="E77" s="276"/>
    </row>
    <row r="78" spans="1:5" ht="15.05">
      <c r="A78" s="129"/>
      <c r="B78" s="274"/>
      <c r="C78" s="98"/>
      <c r="D78" s="98"/>
      <c r="E78" s="276"/>
    </row>
    <row r="79" spans="1:5" ht="15.05">
      <c r="A79" s="129"/>
      <c r="B79" s="274"/>
      <c r="C79" s="98"/>
      <c r="D79" s="98"/>
      <c r="E79" s="276"/>
    </row>
    <row r="80" spans="1:5" ht="15.05">
      <c r="A80" s="129"/>
      <c r="B80" s="274"/>
      <c r="C80" s="98"/>
      <c r="D80" s="98"/>
      <c r="E80" s="276"/>
    </row>
    <row r="81" spans="1:5" ht="15.05">
      <c r="A81" s="129"/>
      <c r="B81" s="274"/>
      <c r="C81" s="98"/>
      <c r="D81" s="98"/>
      <c r="E81" s="276"/>
    </row>
    <row r="82" spans="1:5" ht="15.05">
      <c r="A82" s="129"/>
      <c r="B82" s="274"/>
      <c r="C82" s="98"/>
      <c r="D82" s="98"/>
      <c r="E82" s="276"/>
    </row>
    <row r="83" spans="1:5" ht="15.05">
      <c r="A83" s="129"/>
      <c r="B83" s="274"/>
      <c r="C83" s="98"/>
      <c r="D83" s="98"/>
      <c r="E83" s="276"/>
    </row>
    <row r="84" spans="1:5" ht="15.05">
      <c r="A84" s="129"/>
      <c r="B84" s="274"/>
      <c r="C84" s="98"/>
      <c r="D84" s="98"/>
      <c r="E84" s="276"/>
    </row>
    <row r="85" spans="1:5" ht="15.05">
      <c r="A85" s="129"/>
      <c r="B85" s="274"/>
      <c r="C85" s="98"/>
      <c r="D85" s="98"/>
      <c r="E85" s="276"/>
    </row>
    <row r="86" spans="1:5" ht="15.05">
      <c r="A86" s="129"/>
      <c r="B86" s="274"/>
      <c r="C86" s="98"/>
      <c r="D86" s="98"/>
      <c r="E86" s="276"/>
    </row>
    <row r="87" spans="1:5" ht="15.05">
      <c r="A87" s="129"/>
      <c r="B87" s="274"/>
      <c r="C87" s="98"/>
      <c r="D87" s="98"/>
      <c r="E87" s="276"/>
    </row>
    <row r="88" spans="1:5" ht="15.05">
      <c r="A88" s="129"/>
      <c r="B88" s="274"/>
      <c r="C88" s="98"/>
      <c r="D88" s="98"/>
      <c r="E88" s="276"/>
    </row>
    <row r="89" spans="1:5" ht="15.05">
      <c r="A89" s="129"/>
      <c r="B89" s="274"/>
      <c r="C89" s="98"/>
      <c r="D89" s="98"/>
      <c r="E89" s="276"/>
    </row>
    <row r="90" spans="1:5" ht="15.05">
      <c r="A90" s="129"/>
      <c r="B90" s="274"/>
      <c r="C90" s="98"/>
      <c r="D90" s="98"/>
      <c r="E90" s="276"/>
    </row>
    <row r="91" spans="1:5" ht="15.05">
      <c r="A91" s="129"/>
      <c r="B91" s="274"/>
      <c r="C91" s="98"/>
      <c r="D91" s="98"/>
      <c r="E91" s="276"/>
    </row>
    <row r="92" spans="1:5" ht="15.05">
      <c r="A92" s="129"/>
      <c r="B92" s="274"/>
      <c r="C92" s="98"/>
      <c r="D92" s="98"/>
      <c r="E92" s="276"/>
    </row>
    <row r="93" spans="1:5" ht="15.05">
      <c r="A93" s="129"/>
      <c r="B93" s="274"/>
      <c r="C93" s="98"/>
      <c r="D93" s="98"/>
      <c r="E93" s="276"/>
    </row>
    <row r="94" spans="1:5" ht="15.05">
      <c r="A94" s="129"/>
      <c r="B94" s="274"/>
      <c r="C94" s="98"/>
      <c r="D94" s="98"/>
      <c r="E94" s="276"/>
    </row>
    <row r="95" spans="1:5" ht="15.05">
      <c r="A95" s="129"/>
      <c r="B95" s="274"/>
      <c r="C95" s="98"/>
      <c r="D95" s="98"/>
      <c r="E95" s="276"/>
    </row>
    <row r="96" spans="1:5" ht="15.05">
      <c r="A96" s="129"/>
      <c r="B96" s="274"/>
      <c r="C96" s="98"/>
      <c r="D96" s="98"/>
      <c r="E96" s="276"/>
    </row>
    <row r="97" spans="1:5" ht="15.05">
      <c r="A97" s="129"/>
      <c r="B97" s="274"/>
      <c r="C97" s="98"/>
      <c r="D97" s="98"/>
      <c r="E97" s="276"/>
    </row>
    <row r="98" spans="1:5" ht="15.05">
      <c r="A98" s="129"/>
      <c r="B98" s="274"/>
      <c r="C98" s="98"/>
      <c r="D98" s="98"/>
      <c r="E98" s="276"/>
    </row>
    <row r="99" spans="1:5" ht="15.05">
      <c r="A99" s="129"/>
      <c r="B99" s="274"/>
      <c r="C99" s="98"/>
      <c r="D99" s="98"/>
      <c r="E99" s="276"/>
    </row>
    <row r="100" spans="1:5" ht="15.05">
      <c r="A100" s="129"/>
      <c r="B100" s="274"/>
      <c r="C100" s="98"/>
      <c r="D100" s="98"/>
      <c r="E100" s="276"/>
    </row>
    <row r="101" spans="1:5" ht="15.05">
      <c r="A101" s="129"/>
      <c r="B101" s="274"/>
      <c r="C101" s="98"/>
      <c r="D101" s="98"/>
      <c r="E101" s="276"/>
    </row>
    <row r="102" spans="1:5" ht="15.05">
      <c r="A102" s="129"/>
      <c r="B102" s="274"/>
      <c r="C102" s="98"/>
      <c r="D102" s="98"/>
      <c r="E102" s="276"/>
    </row>
    <row r="103" spans="1:5" ht="15.05">
      <c r="A103" s="129"/>
      <c r="B103" s="274"/>
      <c r="C103" s="98"/>
      <c r="D103" s="98"/>
      <c r="E103" s="276"/>
    </row>
    <row r="104" spans="1:5" ht="15.05">
      <c r="A104" s="129"/>
      <c r="B104" s="274"/>
      <c r="C104" s="98"/>
      <c r="D104" s="98"/>
      <c r="E104" s="276"/>
    </row>
    <row r="105" spans="1:5" ht="15.05">
      <c r="A105" s="129"/>
      <c r="B105" s="274"/>
      <c r="C105" s="98"/>
      <c r="D105" s="98"/>
      <c r="E105" s="276"/>
    </row>
    <row r="106" spans="1:5" ht="15.05">
      <c r="A106" s="129"/>
      <c r="B106" s="274"/>
      <c r="C106" s="98"/>
      <c r="D106" s="98"/>
      <c r="E106" s="276"/>
    </row>
    <row r="107" spans="1:5" ht="15.05">
      <c r="A107" s="129"/>
      <c r="B107" s="274"/>
      <c r="C107" s="98"/>
      <c r="D107" s="98"/>
      <c r="E107" s="276"/>
    </row>
    <row r="108" spans="1:5" ht="15.05">
      <c r="A108" s="129"/>
      <c r="B108" s="274"/>
      <c r="C108" s="98"/>
      <c r="D108" s="98"/>
      <c r="E108" s="276"/>
    </row>
    <row r="109" spans="1:5" ht="15.05">
      <c r="A109" s="129"/>
      <c r="B109" s="274"/>
      <c r="C109" s="98"/>
      <c r="D109" s="98"/>
      <c r="E109" s="276"/>
    </row>
    <row r="110" spans="1:5" ht="15.05">
      <c r="A110" s="129"/>
      <c r="B110" s="274"/>
      <c r="C110" s="98"/>
      <c r="D110" s="98"/>
      <c r="E110" s="276"/>
    </row>
    <row r="111" spans="1:5" ht="15.05">
      <c r="A111" s="129"/>
      <c r="B111" s="274"/>
      <c r="C111" s="98"/>
      <c r="D111" s="98"/>
      <c r="E111" s="276"/>
    </row>
    <row r="112" spans="1:5" ht="15.05">
      <c r="A112" s="129"/>
      <c r="B112" s="274"/>
      <c r="C112" s="98"/>
      <c r="D112" s="98"/>
      <c r="E112" s="276"/>
    </row>
    <row r="113" spans="1:5" ht="15.05">
      <c r="A113" s="129"/>
      <c r="B113" s="274"/>
      <c r="C113" s="98"/>
      <c r="D113" s="98"/>
      <c r="E113" s="276"/>
    </row>
    <row r="114" spans="1:5" ht="15.05">
      <c r="A114" s="129"/>
      <c r="B114" s="274"/>
      <c r="C114" s="98"/>
      <c r="D114" s="98"/>
      <c r="E114" s="276"/>
    </row>
    <row r="115" spans="1:5" ht="15.05">
      <c r="A115" s="129"/>
      <c r="B115" s="274"/>
      <c r="C115" s="98"/>
      <c r="D115" s="98"/>
      <c r="E115" s="276"/>
    </row>
    <row r="116" spans="1:5" ht="15.05">
      <c r="A116" s="129"/>
      <c r="B116" s="274"/>
      <c r="C116" s="98"/>
      <c r="D116" s="98"/>
      <c r="E116" s="276"/>
    </row>
    <row r="117" spans="1:5" ht="15.05">
      <c r="A117" s="129"/>
      <c r="B117" s="274"/>
      <c r="C117" s="98"/>
      <c r="D117" s="98"/>
      <c r="E117" s="276"/>
    </row>
    <row r="118" spans="1:5" ht="15.05">
      <c r="A118" s="129"/>
      <c r="B118" s="274"/>
      <c r="C118" s="98"/>
      <c r="D118" s="98"/>
      <c r="E118" s="276"/>
    </row>
    <row r="119" spans="1:5" ht="15.05">
      <c r="A119" s="129"/>
      <c r="B119" s="274"/>
      <c r="C119" s="98"/>
      <c r="D119" s="98"/>
      <c r="E119" s="276"/>
    </row>
    <row r="120" spans="1:5" ht="15.05">
      <c r="A120" s="129"/>
      <c r="B120" s="274"/>
      <c r="C120" s="98"/>
      <c r="D120" s="98"/>
      <c r="E120" s="276"/>
    </row>
    <row r="121" spans="1:5" ht="15.05">
      <c r="A121" s="129"/>
      <c r="B121" s="274"/>
      <c r="C121" s="98"/>
      <c r="D121" s="98"/>
      <c r="E121" s="276"/>
    </row>
    <row r="122" spans="1:5" ht="15.05">
      <c r="A122" s="129"/>
      <c r="B122" s="274"/>
      <c r="C122" s="98"/>
      <c r="D122" s="98"/>
      <c r="E122" s="276"/>
    </row>
    <row r="123" spans="1:5" ht="15.05">
      <c r="A123" s="129"/>
      <c r="B123" s="274"/>
      <c r="C123" s="98"/>
      <c r="D123" s="98"/>
      <c r="E123" s="276"/>
    </row>
    <row r="124" spans="1:5" ht="15.05">
      <c r="A124" s="129"/>
      <c r="B124" s="274"/>
      <c r="C124" s="98"/>
      <c r="D124" s="98"/>
      <c r="E124" s="276"/>
    </row>
    <row r="125" spans="1:5" ht="15.05">
      <c r="A125" s="129"/>
      <c r="B125" s="274"/>
      <c r="C125" s="98"/>
      <c r="D125" s="98"/>
      <c r="E125" s="276"/>
    </row>
    <row r="126" spans="1:5" ht="15.05">
      <c r="A126" s="129"/>
      <c r="B126" s="274"/>
      <c r="C126" s="98"/>
      <c r="D126" s="98"/>
      <c r="E126" s="276"/>
    </row>
    <row r="127" spans="1:5" ht="15.05">
      <c r="A127" s="129"/>
      <c r="B127" s="274"/>
      <c r="C127" s="98"/>
      <c r="D127" s="98"/>
      <c r="E127" s="276"/>
    </row>
    <row r="128" spans="1:5" ht="15.05">
      <c r="A128" s="129"/>
      <c r="B128" s="274"/>
      <c r="C128" s="98"/>
      <c r="D128" s="98"/>
      <c r="E128" s="276"/>
    </row>
    <row r="129" spans="1:5" ht="15.05">
      <c r="A129" s="129"/>
      <c r="B129" s="274"/>
      <c r="C129" s="98"/>
      <c r="D129" s="98"/>
      <c r="E129" s="276"/>
    </row>
    <row r="130" spans="1:5" ht="15.05">
      <c r="A130" s="129"/>
      <c r="B130" s="274"/>
      <c r="C130" s="98"/>
      <c r="D130" s="98"/>
      <c r="E130" s="276"/>
    </row>
    <row r="131" spans="1:5" ht="15.05">
      <c r="A131" s="129"/>
      <c r="B131" s="274"/>
      <c r="C131" s="98"/>
      <c r="D131" s="98"/>
      <c r="E131" s="276"/>
    </row>
    <row r="132" spans="1:5" ht="15.05">
      <c r="A132" s="129"/>
      <c r="B132" s="274"/>
      <c r="C132" s="98"/>
      <c r="D132" s="98"/>
      <c r="E132" s="276"/>
    </row>
    <row r="133" spans="1:5" ht="15.05">
      <c r="A133" s="129"/>
      <c r="B133" s="274"/>
      <c r="C133" s="98"/>
      <c r="D133" s="98"/>
      <c r="E133" s="276"/>
    </row>
    <row r="134" spans="1:5" ht="15.05">
      <c r="A134" s="129"/>
      <c r="B134" s="274"/>
      <c r="C134" s="98"/>
      <c r="D134" s="98"/>
      <c r="E134" s="276"/>
    </row>
    <row r="135" spans="1:5" ht="15.05">
      <c r="A135" s="129"/>
      <c r="B135" s="274"/>
      <c r="C135" s="98"/>
      <c r="D135" s="98"/>
      <c r="E135" s="276"/>
    </row>
    <row r="136" spans="1:5" ht="15.05">
      <c r="A136" s="129"/>
      <c r="B136" s="274"/>
      <c r="C136" s="98"/>
      <c r="D136" s="98"/>
      <c r="E136" s="276"/>
    </row>
    <row r="137" spans="1:5" ht="15.05">
      <c r="A137" s="129"/>
      <c r="B137" s="274"/>
      <c r="C137" s="98"/>
      <c r="D137" s="98"/>
      <c r="E137" s="276"/>
    </row>
    <row r="138" spans="1:5" ht="15.05">
      <c r="A138" s="129"/>
      <c r="B138" s="274"/>
      <c r="C138" s="98"/>
      <c r="D138" s="98"/>
      <c r="E138" s="276"/>
    </row>
    <row r="139" spans="1:5" ht="15.05">
      <c r="A139" s="129"/>
      <c r="B139" s="274"/>
      <c r="C139" s="98"/>
      <c r="D139" s="98"/>
      <c r="E139" s="276"/>
    </row>
    <row r="140" spans="1:5" ht="15.05">
      <c r="A140" s="129"/>
      <c r="B140" s="274"/>
      <c r="C140" s="98"/>
      <c r="D140" s="98"/>
      <c r="E140" s="276"/>
    </row>
    <row r="141" spans="1:5" ht="15.05">
      <c r="A141" s="129"/>
      <c r="B141" s="274"/>
      <c r="C141" s="98"/>
      <c r="D141" s="98"/>
      <c r="E141" s="276"/>
    </row>
    <row r="142" spans="1:5" ht="15.05">
      <c r="A142" s="129"/>
      <c r="B142" s="274"/>
      <c r="C142" s="98"/>
      <c r="D142" s="98"/>
      <c r="E142" s="276"/>
    </row>
    <row r="143" spans="1:5" ht="15.05">
      <c r="A143" s="129"/>
      <c r="B143" s="274"/>
      <c r="C143" s="98"/>
      <c r="D143" s="98"/>
      <c r="E143" s="276"/>
    </row>
    <row r="144" spans="1:5" ht="15.05">
      <c r="A144" s="129"/>
      <c r="B144" s="274"/>
      <c r="C144" s="98"/>
      <c r="D144" s="98"/>
      <c r="E144" s="276"/>
    </row>
    <row r="145" spans="1:5" ht="15.05">
      <c r="A145" s="129"/>
      <c r="B145" s="274"/>
      <c r="C145" s="98"/>
      <c r="D145" s="98"/>
      <c r="E145" s="276"/>
    </row>
    <row r="146" spans="1:5" ht="15.05">
      <c r="A146" s="129"/>
      <c r="B146" s="274"/>
      <c r="C146" s="98"/>
      <c r="D146" s="98"/>
      <c r="E146" s="276"/>
    </row>
    <row r="147" spans="1:5" ht="15.05">
      <c r="A147" s="129"/>
      <c r="B147" s="274"/>
      <c r="C147" s="98"/>
      <c r="D147" s="98"/>
      <c r="E147" s="276"/>
    </row>
    <row r="148" spans="1:5" ht="15.05">
      <c r="A148" s="129"/>
      <c r="B148" s="274"/>
      <c r="C148" s="98"/>
      <c r="D148" s="98"/>
      <c r="E148" s="276"/>
    </row>
    <row r="149" spans="1:5" ht="15.05">
      <c r="A149" s="129"/>
      <c r="B149" s="274"/>
      <c r="C149" s="98"/>
      <c r="D149" s="98"/>
      <c r="E149" s="276"/>
    </row>
    <row r="150" spans="1:5" ht="15.05">
      <c r="A150" s="129"/>
      <c r="B150" s="274"/>
      <c r="C150" s="98"/>
      <c r="D150" s="98"/>
      <c r="E150" s="276"/>
    </row>
    <row r="151" spans="1:5" ht="15.05">
      <c r="A151" s="129"/>
      <c r="B151" s="274"/>
      <c r="C151" s="98"/>
      <c r="D151" s="98"/>
      <c r="E151" s="276"/>
    </row>
    <row r="152" spans="1:5" ht="15.05">
      <c r="A152" s="129"/>
      <c r="B152" s="274"/>
      <c r="C152" s="98"/>
      <c r="D152" s="98"/>
      <c r="E152" s="276"/>
    </row>
    <row r="153" spans="1:5" ht="15.05">
      <c r="A153" s="129"/>
      <c r="B153" s="274"/>
      <c r="C153" s="98"/>
      <c r="D153" s="98"/>
      <c r="E153" s="276"/>
    </row>
    <row r="154" spans="1:5" ht="15.05">
      <c r="A154" s="129"/>
      <c r="B154" s="274"/>
      <c r="C154" s="98"/>
      <c r="D154" s="98"/>
      <c r="E154" s="276"/>
    </row>
    <row r="155" spans="1:5" ht="15.05">
      <c r="A155" s="129"/>
      <c r="B155" s="274"/>
      <c r="C155" s="98"/>
      <c r="D155" s="98"/>
      <c r="E155" s="276"/>
    </row>
    <row r="156" spans="1:5" ht="15.05">
      <c r="A156" s="129"/>
      <c r="B156" s="274"/>
      <c r="C156" s="98"/>
      <c r="D156" s="98"/>
      <c r="E156" s="276"/>
    </row>
    <row r="157" spans="1:5" ht="15.05">
      <c r="A157" s="129"/>
      <c r="B157" s="274"/>
      <c r="C157" s="98"/>
      <c r="D157" s="98"/>
      <c r="E157" s="276"/>
    </row>
    <row r="158" spans="1:5" ht="15.05">
      <c r="A158" s="129"/>
      <c r="B158" s="274"/>
      <c r="C158" s="98"/>
      <c r="D158" s="98"/>
      <c r="E158" s="276"/>
    </row>
    <row r="159" spans="1:5" ht="15.05">
      <c r="A159" s="129"/>
      <c r="B159" s="274"/>
      <c r="C159" s="98"/>
      <c r="D159" s="98"/>
      <c r="E159" s="276"/>
    </row>
    <row r="160" spans="1:5" ht="15.05">
      <c r="A160" s="129"/>
      <c r="B160" s="274"/>
      <c r="C160" s="98"/>
      <c r="D160" s="98"/>
      <c r="E160" s="276"/>
    </row>
    <row r="161" spans="1:5" ht="15.05">
      <c r="A161" s="129"/>
      <c r="B161" s="274"/>
      <c r="C161" s="98"/>
      <c r="D161" s="98"/>
      <c r="E161" s="276"/>
    </row>
    <row r="162" spans="1:5" ht="15.05">
      <c r="A162" s="129"/>
      <c r="B162" s="274"/>
      <c r="C162" s="98"/>
      <c r="D162" s="98"/>
      <c r="E162" s="276"/>
    </row>
    <row r="163" spans="1:5" ht="15.05">
      <c r="A163" s="129"/>
      <c r="B163" s="274"/>
      <c r="C163" s="98"/>
      <c r="D163" s="98"/>
      <c r="E163" s="276"/>
    </row>
    <row r="164" spans="1:5" ht="15.05">
      <c r="A164" s="129"/>
      <c r="B164" s="274"/>
      <c r="C164" s="98"/>
      <c r="D164" s="98"/>
      <c r="E164" s="276"/>
    </row>
    <row r="165" spans="1:5" ht="15.05">
      <c r="A165" s="129"/>
      <c r="B165" s="274"/>
      <c r="C165" s="98"/>
      <c r="D165" s="98"/>
      <c r="E165" s="276"/>
    </row>
    <row r="166" spans="1:5" ht="15.05">
      <c r="A166" s="129"/>
      <c r="B166" s="274"/>
      <c r="C166" s="98"/>
      <c r="D166" s="98"/>
      <c r="E166" s="276"/>
    </row>
    <row r="167" spans="1:5" ht="15.05">
      <c r="A167" s="129"/>
      <c r="B167" s="274"/>
      <c r="C167" s="98"/>
      <c r="D167" s="98"/>
      <c r="E167" s="276"/>
    </row>
    <row r="168" spans="1:5" ht="15.05">
      <c r="A168" s="129"/>
      <c r="B168" s="274"/>
      <c r="C168" s="98"/>
      <c r="D168" s="98"/>
      <c r="E168" s="276"/>
    </row>
    <row r="169" spans="1:5" ht="15.05">
      <c r="A169" s="129"/>
      <c r="B169" s="274"/>
      <c r="C169" s="98"/>
      <c r="D169" s="98"/>
      <c r="E169" s="276"/>
    </row>
    <row r="170" spans="1:5" ht="15.05">
      <c r="A170" s="129"/>
      <c r="B170" s="274"/>
      <c r="C170" s="98"/>
      <c r="D170" s="98"/>
      <c r="E170" s="276"/>
    </row>
    <row r="171" spans="1:5" ht="15.05">
      <c r="A171" s="129"/>
      <c r="B171" s="274"/>
      <c r="C171" s="98"/>
      <c r="D171" s="98"/>
      <c r="E171" s="276"/>
    </row>
    <row r="172" spans="1:5" ht="15.05">
      <c r="A172" s="129"/>
      <c r="B172" s="274"/>
      <c r="C172" s="98"/>
      <c r="D172" s="98"/>
      <c r="E172" s="276"/>
    </row>
    <row r="173" spans="1:5" ht="15.05">
      <c r="A173" s="129"/>
      <c r="B173" s="274"/>
      <c r="C173" s="98"/>
      <c r="D173" s="98"/>
      <c r="E173" s="276"/>
    </row>
    <row r="174" spans="1:5" ht="15.05">
      <c r="A174" s="129"/>
      <c r="B174" s="274"/>
      <c r="C174" s="98"/>
      <c r="D174" s="98"/>
      <c r="E174" s="276"/>
    </row>
    <row r="175" spans="1:5" ht="15.05">
      <c r="A175" s="129"/>
      <c r="B175" s="274"/>
      <c r="C175" s="98"/>
      <c r="D175" s="98"/>
      <c r="E175" s="276"/>
    </row>
    <row r="176" spans="1:5" ht="15.05">
      <c r="A176" s="129"/>
      <c r="B176" s="274"/>
      <c r="C176" s="98"/>
      <c r="D176" s="98"/>
      <c r="E176" s="276"/>
    </row>
    <row r="177" spans="1:5" ht="15.05">
      <c r="A177" s="129"/>
      <c r="B177" s="274"/>
      <c r="C177" s="98"/>
      <c r="D177" s="98"/>
      <c r="E177" s="276"/>
    </row>
    <row r="178" spans="1:5" ht="15.05">
      <c r="A178" s="129"/>
      <c r="B178" s="274"/>
      <c r="C178" s="98"/>
      <c r="D178" s="98"/>
      <c r="E178" s="276"/>
    </row>
    <row r="179" spans="1:5" ht="15.05">
      <c r="A179" s="129"/>
      <c r="B179" s="274"/>
      <c r="C179" s="98"/>
      <c r="D179" s="98"/>
      <c r="E179" s="276"/>
    </row>
    <row r="180" spans="1:5" ht="15.05">
      <c r="A180" s="129"/>
      <c r="B180" s="274"/>
      <c r="C180" s="98"/>
      <c r="D180" s="98"/>
      <c r="E180" s="276"/>
    </row>
    <row r="181" spans="1:5" ht="15.05">
      <c r="A181" s="129"/>
      <c r="B181" s="274"/>
      <c r="C181" s="98"/>
      <c r="D181" s="98"/>
      <c r="E181" s="276"/>
    </row>
    <row r="182" spans="1:5" ht="15.05">
      <c r="A182" s="129"/>
      <c r="B182" s="274"/>
      <c r="C182" s="98"/>
      <c r="D182" s="98"/>
      <c r="E182" s="276"/>
    </row>
    <row r="183" spans="1:5" ht="15.05">
      <c r="A183" s="129"/>
      <c r="B183" s="274"/>
      <c r="C183" s="98"/>
      <c r="D183" s="98"/>
      <c r="E183" s="276"/>
    </row>
    <row r="184" spans="1:5" ht="15.05">
      <c r="A184" s="129"/>
      <c r="B184" s="274"/>
      <c r="C184" s="98"/>
      <c r="D184" s="98"/>
      <c r="E184" s="276"/>
    </row>
    <row r="185" spans="1:5" ht="15.05">
      <c r="A185" s="129"/>
      <c r="B185" s="274"/>
      <c r="C185" s="98"/>
      <c r="D185" s="98"/>
      <c r="E185" s="276"/>
    </row>
    <row r="186" spans="1:5" ht="15.05">
      <c r="A186" s="129"/>
      <c r="B186" s="274"/>
      <c r="C186" s="98"/>
      <c r="D186" s="98"/>
      <c r="E186" s="276"/>
    </row>
    <row r="187" spans="1:5" ht="15.05">
      <c r="A187" s="129"/>
      <c r="B187" s="274"/>
      <c r="C187" s="98"/>
      <c r="D187" s="98"/>
      <c r="E187" s="276"/>
    </row>
    <row r="188" spans="1:5" ht="15.05">
      <c r="A188" s="129"/>
      <c r="B188" s="274"/>
      <c r="C188" s="98"/>
      <c r="D188" s="98"/>
      <c r="E188" s="276"/>
    </row>
    <row r="189" spans="1:5" ht="15.05">
      <c r="A189" s="129"/>
      <c r="B189" s="274"/>
      <c r="C189" s="98"/>
      <c r="D189" s="98"/>
      <c r="E189" s="276"/>
    </row>
    <row r="190" spans="1:5" ht="15.05">
      <c r="A190" s="129"/>
      <c r="B190" s="274"/>
      <c r="C190" s="98"/>
      <c r="D190" s="98"/>
      <c r="E190" s="276"/>
    </row>
    <row r="191" spans="1:5" ht="15.05">
      <c r="A191" s="129"/>
      <c r="B191" s="274"/>
      <c r="C191" s="98"/>
      <c r="D191" s="98"/>
      <c r="E191" s="276"/>
    </row>
    <row r="192" spans="1:5" ht="15.05">
      <c r="A192" s="129"/>
      <c r="B192" s="274"/>
      <c r="C192" s="98"/>
      <c r="D192" s="98"/>
      <c r="E192" s="276"/>
    </row>
    <row r="193" spans="1:5" ht="15.05">
      <c r="A193" s="129"/>
      <c r="B193" s="274"/>
      <c r="C193" s="98"/>
      <c r="D193" s="98"/>
      <c r="E193" s="276"/>
    </row>
    <row r="194" spans="1:5" ht="15.05">
      <c r="A194" s="129"/>
      <c r="B194" s="274"/>
      <c r="C194" s="98"/>
      <c r="D194" s="98"/>
      <c r="E194" s="276"/>
    </row>
    <row r="195" spans="1:5" ht="15.05">
      <c r="A195" s="129"/>
      <c r="B195" s="274"/>
      <c r="C195" s="98"/>
      <c r="D195" s="98"/>
      <c r="E195" s="276"/>
    </row>
    <row r="196" spans="1:5" ht="15.05">
      <c r="A196" s="129"/>
      <c r="B196" s="274"/>
      <c r="C196" s="98"/>
      <c r="D196" s="98"/>
      <c r="E196" s="276"/>
    </row>
    <row r="197" spans="1:5" ht="15.05">
      <c r="A197" s="129"/>
      <c r="B197" s="274"/>
      <c r="C197" s="98"/>
      <c r="D197" s="98"/>
      <c r="E197" s="276"/>
    </row>
    <row r="198" spans="1:5" ht="15.05">
      <c r="A198" s="129"/>
      <c r="B198" s="274"/>
      <c r="C198" s="98"/>
      <c r="D198" s="98"/>
      <c r="E198" s="276"/>
    </row>
    <row r="199" spans="1:5" ht="15.05">
      <c r="A199" s="129"/>
      <c r="B199" s="274"/>
      <c r="C199" s="98"/>
      <c r="D199" s="98"/>
      <c r="E199" s="276"/>
    </row>
    <row r="200" spans="1:5" ht="15.05">
      <c r="A200" s="129"/>
      <c r="B200" s="274"/>
      <c r="C200" s="98"/>
      <c r="D200" s="98"/>
      <c r="E200" s="276"/>
    </row>
    <row r="201" spans="1:5" ht="15.05">
      <c r="A201" s="129"/>
      <c r="B201" s="274"/>
      <c r="C201" s="98"/>
      <c r="D201" s="98"/>
      <c r="E201" s="276"/>
    </row>
    <row r="202" spans="1:5" ht="15.05">
      <c r="A202" s="129"/>
      <c r="B202" s="274"/>
      <c r="C202" s="98"/>
      <c r="D202" s="98"/>
      <c r="E202" s="276"/>
    </row>
    <row r="203" spans="1:5" ht="15.05">
      <c r="A203" s="129"/>
      <c r="B203" s="274"/>
      <c r="C203" s="98"/>
      <c r="D203" s="98"/>
      <c r="E203" s="276"/>
    </row>
    <row r="204" spans="1:5" ht="15.05">
      <c r="A204" s="129"/>
      <c r="B204" s="274"/>
      <c r="C204" s="98"/>
      <c r="D204" s="98"/>
      <c r="E204" s="276"/>
    </row>
    <row r="205" spans="1:5" ht="15.05">
      <c r="A205" s="129"/>
      <c r="B205" s="274"/>
      <c r="C205" s="98"/>
      <c r="D205" s="98"/>
      <c r="E205" s="276"/>
    </row>
    <row r="206" spans="1:5" ht="15.05">
      <c r="A206" s="129"/>
      <c r="B206" s="274"/>
      <c r="C206" s="98"/>
      <c r="D206" s="98"/>
      <c r="E206" s="276"/>
    </row>
    <row r="207" spans="1:5" ht="15.05">
      <c r="A207" s="129"/>
      <c r="B207" s="274"/>
      <c r="C207" s="98"/>
      <c r="D207" s="98"/>
      <c r="E207" s="276"/>
    </row>
    <row r="208" spans="1:5" ht="15.05">
      <c r="A208" s="129"/>
      <c r="B208" s="274"/>
      <c r="C208" s="98"/>
      <c r="D208" s="98"/>
      <c r="E208" s="276"/>
    </row>
    <row r="209" spans="1:5" ht="15.05">
      <c r="A209" s="129"/>
      <c r="B209" s="274"/>
      <c r="C209" s="98"/>
      <c r="D209" s="98"/>
      <c r="E209" s="276"/>
    </row>
    <row r="210" spans="1:5" ht="15.05">
      <c r="A210" s="129"/>
      <c r="B210" s="274"/>
      <c r="C210" s="98"/>
      <c r="D210" s="98"/>
      <c r="E210" s="276"/>
    </row>
    <row r="211" spans="1:5" ht="15.05">
      <c r="A211" s="129"/>
      <c r="B211" s="274"/>
      <c r="C211" s="98"/>
      <c r="D211" s="98"/>
      <c r="E211" s="276"/>
    </row>
    <row r="212" spans="1:5" ht="15.05">
      <c r="A212" s="129"/>
      <c r="B212" s="274"/>
      <c r="C212" s="98"/>
      <c r="D212" s="98"/>
      <c r="E212" s="276"/>
    </row>
    <row r="213" spans="1:5" ht="15.05">
      <c r="A213" s="129"/>
      <c r="B213" s="274"/>
      <c r="C213" s="98"/>
      <c r="D213" s="98"/>
      <c r="E213" s="276"/>
    </row>
    <row r="214" spans="1:5" ht="15.05">
      <c r="A214" s="129"/>
      <c r="B214" s="274"/>
      <c r="C214" s="98"/>
      <c r="D214" s="98"/>
      <c r="E214" s="276"/>
    </row>
    <row r="215" spans="1:5" ht="15.05">
      <c r="A215" s="129"/>
      <c r="B215" s="274"/>
      <c r="C215" s="98"/>
      <c r="D215" s="98"/>
      <c r="E215" s="276"/>
    </row>
    <row r="216" spans="1:5" ht="15.05">
      <c r="A216" s="129"/>
      <c r="B216" s="274"/>
      <c r="C216" s="98"/>
      <c r="D216" s="98"/>
      <c r="E216" s="276"/>
    </row>
    <row r="217" spans="1:5" ht="15.05">
      <c r="A217" s="129"/>
      <c r="B217" s="274"/>
      <c r="C217" s="98"/>
      <c r="D217" s="98"/>
      <c r="E217" s="276"/>
    </row>
    <row r="218" spans="1:5" ht="15.05">
      <c r="A218" s="129"/>
      <c r="B218" s="274"/>
      <c r="C218" s="98"/>
      <c r="D218" s="98"/>
      <c r="E218" s="276"/>
    </row>
    <row r="219" spans="1:5" ht="15.05">
      <c r="A219" s="129"/>
      <c r="B219" s="274"/>
      <c r="C219" s="98"/>
      <c r="D219" s="98"/>
      <c r="E219" s="276"/>
    </row>
    <row r="220" spans="1:5" ht="15.05">
      <c r="A220" s="129"/>
      <c r="B220" s="274"/>
      <c r="C220" s="98"/>
      <c r="D220" s="98"/>
      <c r="E220" s="276"/>
    </row>
    <row r="221" spans="1:5" ht="15.05">
      <c r="A221" s="129"/>
      <c r="B221" s="274"/>
      <c r="C221" s="98"/>
      <c r="D221" s="98"/>
      <c r="E221" s="276"/>
    </row>
    <row r="222" spans="1:5" ht="15.05">
      <c r="A222" s="129"/>
      <c r="B222" s="274"/>
      <c r="C222" s="98"/>
      <c r="D222" s="98"/>
      <c r="E222" s="276"/>
    </row>
    <row r="223" spans="1:5" ht="15.05">
      <c r="A223" s="129"/>
      <c r="B223" s="274"/>
      <c r="C223" s="98"/>
      <c r="D223" s="98"/>
      <c r="E223" s="276"/>
    </row>
    <row r="224" spans="1:5" ht="15.05">
      <c r="A224" s="129"/>
      <c r="B224" s="274"/>
      <c r="C224" s="98"/>
      <c r="D224" s="98"/>
      <c r="E224" s="276"/>
    </row>
    <row r="225" spans="1:5" ht="15.05">
      <c r="A225" s="129"/>
      <c r="B225" s="274"/>
      <c r="C225" s="98"/>
      <c r="D225" s="98"/>
      <c r="E225" s="276"/>
    </row>
    <row r="226" spans="1:5" ht="15.05">
      <c r="A226" s="129"/>
      <c r="B226" s="274"/>
      <c r="C226" s="98"/>
      <c r="D226" s="98"/>
      <c r="E226" s="276"/>
    </row>
    <row r="227" spans="1:5" ht="15.05">
      <c r="A227" s="129"/>
      <c r="B227" s="274"/>
      <c r="C227" s="98"/>
      <c r="D227" s="98"/>
      <c r="E227" s="276"/>
    </row>
    <row r="228" spans="1:5" ht="15.05">
      <c r="A228" s="129"/>
      <c r="B228" s="274"/>
      <c r="C228" s="98"/>
      <c r="D228" s="98"/>
      <c r="E228" s="276"/>
    </row>
    <row r="229" spans="1:5" ht="15.05">
      <c r="A229" s="129"/>
      <c r="B229" s="274"/>
      <c r="C229" s="98"/>
      <c r="D229" s="98"/>
      <c r="E229" s="276"/>
    </row>
    <row r="230" spans="1:5" ht="15.05">
      <c r="A230" s="129"/>
      <c r="B230" s="274"/>
      <c r="C230" s="98"/>
      <c r="D230" s="98"/>
      <c r="E230" s="276"/>
    </row>
    <row r="231" spans="1:5" ht="15.05">
      <c r="A231" s="129"/>
      <c r="B231" s="274"/>
      <c r="C231" s="98"/>
      <c r="D231" s="98"/>
      <c r="E231" s="276"/>
    </row>
    <row r="232" spans="1:5" ht="15.05">
      <c r="A232" s="129"/>
      <c r="B232" s="274"/>
      <c r="C232" s="98"/>
      <c r="D232" s="98"/>
      <c r="E232" s="276"/>
    </row>
    <row r="233" spans="1:5" ht="15.05">
      <c r="A233" s="129"/>
      <c r="B233" s="274"/>
      <c r="C233" s="98"/>
      <c r="D233" s="98"/>
      <c r="E233" s="276"/>
    </row>
    <row r="234" spans="1:5" ht="15.05">
      <c r="A234" s="129"/>
      <c r="B234" s="274"/>
      <c r="C234" s="98"/>
      <c r="D234" s="98"/>
      <c r="E234" s="276"/>
    </row>
    <row r="235" spans="1:5" ht="15.05">
      <c r="A235" s="129"/>
      <c r="B235" s="274"/>
      <c r="C235" s="98"/>
      <c r="D235" s="98"/>
      <c r="E235" s="276"/>
    </row>
    <row r="236" spans="1:5" ht="15.05">
      <c r="A236" s="129"/>
      <c r="B236" s="274"/>
      <c r="C236" s="98"/>
      <c r="D236" s="98"/>
      <c r="E236" s="276"/>
    </row>
    <row r="237" spans="1:5" ht="15.05">
      <c r="A237" s="129"/>
      <c r="B237" s="274"/>
      <c r="C237" s="98"/>
      <c r="D237" s="98"/>
      <c r="E237" s="276"/>
    </row>
    <row r="238" spans="1:5" ht="15.05">
      <c r="A238" s="129"/>
      <c r="B238" s="274"/>
      <c r="C238" s="98"/>
      <c r="D238" s="98"/>
      <c r="E238" s="276"/>
    </row>
    <row r="239" spans="1:5" ht="15.05">
      <c r="A239" s="129"/>
      <c r="B239" s="274"/>
      <c r="C239" s="98"/>
      <c r="D239" s="98"/>
      <c r="E239" s="276"/>
    </row>
    <row r="240" spans="1:5" ht="15.05">
      <c r="A240" s="129"/>
      <c r="B240" s="274"/>
      <c r="C240" s="98"/>
      <c r="D240" s="98"/>
      <c r="E240" s="276"/>
    </row>
    <row r="241" spans="1:5" ht="15.05">
      <c r="A241" s="129"/>
      <c r="B241" s="274"/>
      <c r="C241" s="98"/>
      <c r="D241" s="98"/>
      <c r="E241" s="276"/>
    </row>
    <row r="242" spans="1:5" ht="15.05">
      <c r="A242" s="129"/>
      <c r="B242" s="274"/>
      <c r="C242" s="98"/>
      <c r="D242" s="98"/>
      <c r="E242" s="276"/>
    </row>
    <row r="243" spans="1:5" ht="15.05">
      <c r="A243" s="129"/>
      <c r="B243" s="274"/>
      <c r="C243" s="98"/>
      <c r="D243" s="98"/>
      <c r="E243" s="276"/>
    </row>
    <row r="244" spans="1:5" ht="15.05">
      <c r="A244" s="129"/>
      <c r="B244" s="274"/>
      <c r="C244" s="98"/>
      <c r="D244" s="98"/>
      <c r="E244" s="276"/>
    </row>
    <row r="245" spans="1:5" ht="15.05">
      <c r="A245" s="129"/>
      <c r="B245" s="274"/>
      <c r="C245" s="98"/>
      <c r="D245" s="98"/>
      <c r="E245" s="276"/>
    </row>
    <row r="246" spans="1:5" ht="15.05">
      <c r="A246" s="129"/>
      <c r="B246" s="274"/>
      <c r="C246" s="98"/>
      <c r="D246" s="98"/>
      <c r="E246" s="276"/>
    </row>
    <row r="247" spans="1:5" ht="15.05">
      <c r="A247" s="129"/>
      <c r="B247" s="274"/>
      <c r="C247" s="98"/>
      <c r="D247" s="98"/>
      <c r="E247" s="276"/>
    </row>
    <row r="248" spans="1:5" ht="15.05">
      <c r="A248" s="129"/>
      <c r="B248" s="274"/>
      <c r="C248" s="98"/>
      <c r="D248" s="98"/>
      <c r="E248" s="276"/>
    </row>
    <row r="249" spans="1:5" ht="15.05">
      <c r="A249" s="129"/>
      <c r="B249" s="274"/>
      <c r="C249" s="98"/>
      <c r="D249" s="98"/>
      <c r="E249" s="276"/>
    </row>
    <row r="250" spans="1:5" ht="15.05">
      <c r="A250" s="129"/>
      <c r="B250" s="274"/>
      <c r="C250" s="98"/>
      <c r="D250" s="98"/>
      <c r="E250" s="276"/>
    </row>
    <row r="251" spans="1:5" ht="15.05">
      <c r="A251" s="129"/>
      <c r="B251" s="274"/>
      <c r="C251" s="98"/>
      <c r="D251" s="98"/>
      <c r="E251" s="276"/>
    </row>
    <row r="252" spans="1:5" ht="15.05">
      <c r="A252" s="129"/>
      <c r="B252" s="274"/>
      <c r="C252" s="98"/>
      <c r="D252" s="98"/>
      <c r="E252" s="276"/>
    </row>
    <row r="253" spans="1:5" ht="15.05">
      <c r="A253" s="129"/>
      <c r="B253" s="274"/>
      <c r="C253" s="98"/>
      <c r="D253" s="98"/>
      <c r="E253" s="276"/>
    </row>
    <row r="254" spans="1:5" ht="15.05">
      <c r="A254" s="129"/>
      <c r="B254" s="274"/>
      <c r="C254" s="98"/>
      <c r="D254" s="98"/>
      <c r="E254" s="276"/>
    </row>
    <row r="255" spans="1:5" ht="15.05">
      <c r="A255" s="129"/>
      <c r="B255" s="274"/>
      <c r="C255" s="98"/>
      <c r="D255" s="98"/>
      <c r="E255" s="276"/>
    </row>
    <row r="256" spans="1:5" ht="15.05">
      <c r="A256" s="129"/>
      <c r="B256" s="274"/>
      <c r="C256" s="98"/>
      <c r="D256" s="98"/>
      <c r="E256" s="276"/>
    </row>
    <row r="257" spans="1:5" ht="15.05">
      <c r="A257" s="129"/>
      <c r="B257" s="274"/>
      <c r="C257" s="98"/>
      <c r="D257" s="98"/>
      <c r="E257" s="276"/>
    </row>
    <row r="258" spans="1:5" ht="15.05">
      <c r="A258" s="129"/>
      <c r="B258" s="274"/>
      <c r="C258" s="98"/>
      <c r="D258" s="98"/>
      <c r="E258" s="276"/>
    </row>
    <row r="259" spans="1:5" ht="15.05">
      <c r="A259" s="129"/>
      <c r="B259" s="274"/>
      <c r="C259" s="98"/>
      <c r="D259" s="98"/>
      <c r="E259" s="276"/>
    </row>
    <row r="260" spans="1:5" ht="15.05">
      <c r="A260" s="129"/>
      <c r="B260" s="274"/>
      <c r="C260" s="98"/>
      <c r="D260" s="98"/>
      <c r="E260" s="276"/>
    </row>
    <row r="261" spans="1:5" ht="15.05">
      <c r="A261" s="129"/>
      <c r="B261" s="274"/>
      <c r="C261" s="98"/>
      <c r="D261" s="98"/>
      <c r="E261" s="276"/>
    </row>
    <row r="262" spans="1:5" ht="15.05">
      <c r="A262" s="129"/>
      <c r="B262" s="274"/>
      <c r="C262" s="98"/>
      <c r="D262" s="98"/>
      <c r="E262" s="276"/>
    </row>
    <row r="263" spans="1:5" ht="15.05">
      <c r="A263" s="129"/>
      <c r="B263" s="274"/>
      <c r="C263" s="98"/>
      <c r="D263" s="98"/>
      <c r="E263" s="276"/>
    </row>
    <row r="264" spans="1:5" ht="15.05">
      <c r="A264" s="129"/>
      <c r="B264" s="274"/>
      <c r="C264" s="98"/>
      <c r="D264" s="98"/>
      <c r="E264" s="276"/>
    </row>
    <row r="265" spans="1:5" ht="15.05">
      <c r="A265" s="129"/>
      <c r="B265" s="274"/>
      <c r="C265" s="98"/>
      <c r="D265" s="98"/>
      <c r="E265" s="276"/>
    </row>
    <row r="266" spans="1:5" ht="15.05">
      <c r="A266" s="129"/>
      <c r="B266" s="274"/>
      <c r="C266" s="98"/>
      <c r="D266" s="98"/>
      <c r="E266" s="276"/>
    </row>
    <row r="267" spans="1:5" ht="15.05">
      <c r="A267" s="129"/>
      <c r="B267" s="274"/>
      <c r="C267" s="98"/>
      <c r="D267" s="98"/>
      <c r="E267" s="276"/>
    </row>
    <row r="268" spans="1:5" ht="15.05">
      <c r="A268" s="129"/>
      <c r="B268" s="274"/>
      <c r="C268" s="98"/>
      <c r="D268" s="98"/>
      <c r="E268" s="276"/>
    </row>
    <row r="269" spans="1:5" ht="15.05">
      <c r="A269" s="129"/>
      <c r="B269" s="274"/>
      <c r="C269" s="98"/>
      <c r="D269" s="98"/>
      <c r="E269" s="276"/>
    </row>
    <row r="270" spans="1:5" ht="15.05">
      <c r="A270" s="129"/>
      <c r="B270" s="274"/>
      <c r="C270" s="98"/>
      <c r="D270" s="98"/>
      <c r="E270" s="276"/>
    </row>
    <row r="271" spans="1:5" ht="15.05">
      <c r="A271" s="129"/>
      <c r="B271" s="274"/>
      <c r="C271" s="98"/>
      <c r="D271" s="98"/>
      <c r="E271" s="276"/>
    </row>
    <row r="272" spans="1:5" ht="15.05">
      <c r="A272" s="129"/>
      <c r="B272" s="274"/>
      <c r="C272" s="98"/>
      <c r="D272" s="98"/>
      <c r="E272" s="276"/>
    </row>
    <row r="273" spans="1:5" ht="15.05">
      <c r="A273" s="129"/>
      <c r="B273" s="274"/>
      <c r="C273" s="98"/>
      <c r="D273" s="98"/>
      <c r="E273" s="276"/>
    </row>
    <row r="274" spans="1:5" ht="15.05">
      <c r="A274" s="129"/>
      <c r="B274" s="274"/>
      <c r="C274" s="98"/>
      <c r="D274" s="98"/>
      <c r="E274" s="276"/>
    </row>
    <row r="275" spans="1:5" ht="15.05">
      <c r="A275" s="129"/>
      <c r="B275" s="274"/>
      <c r="C275" s="98"/>
      <c r="D275" s="98"/>
      <c r="E275" s="276"/>
    </row>
    <row r="276" spans="1:5" ht="15.05">
      <c r="A276" s="129"/>
      <c r="B276" s="274"/>
      <c r="C276" s="98"/>
      <c r="D276" s="98"/>
      <c r="E276" s="276"/>
    </row>
    <row r="277" spans="1:5" ht="15.05">
      <c r="A277" s="129"/>
      <c r="B277" s="274"/>
      <c r="C277" s="98"/>
      <c r="D277" s="98"/>
      <c r="E277" s="276"/>
    </row>
    <row r="278" spans="1:5" ht="15.05">
      <c r="A278" s="129"/>
      <c r="B278" s="274"/>
      <c r="C278" s="98"/>
      <c r="D278" s="98"/>
      <c r="E278" s="276"/>
    </row>
    <row r="279" spans="1:5" ht="15.05">
      <c r="A279" s="129"/>
      <c r="B279" s="274"/>
      <c r="C279" s="98"/>
      <c r="D279" s="98"/>
      <c r="E279" s="276"/>
    </row>
    <row r="280" spans="1:5" ht="15.05">
      <c r="A280" s="129"/>
      <c r="B280" s="274"/>
      <c r="C280" s="98"/>
      <c r="D280" s="98"/>
      <c r="E280" s="276"/>
    </row>
    <row r="281" spans="1:5" ht="15.05">
      <c r="A281" s="129"/>
      <c r="B281" s="274"/>
      <c r="C281" s="98"/>
      <c r="D281" s="98"/>
      <c r="E281" s="276"/>
    </row>
    <row r="282" spans="1:5" ht="15.05">
      <c r="A282" s="129"/>
      <c r="B282" s="274"/>
      <c r="C282" s="98"/>
      <c r="D282" s="98"/>
      <c r="E282" s="276"/>
    </row>
    <row r="283" spans="1:5" ht="15.05">
      <c r="A283" s="129"/>
      <c r="B283" s="274"/>
      <c r="C283" s="98"/>
      <c r="D283" s="98"/>
      <c r="E283" s="276"/>
    </row>
    <row r="284" spans="1:5" ht="15.05">
      <c r="A284" s="129"/>
      <c r="B284" s="274"/>
      <c r="C284" s="98"/>
      <c r="D284" s="98"/>
      <c r="E284" s="276"/>
    </row>
    <row r="285" spans="1:5" ht="15.05">
      <c r="A285" s="129"/>
      <c r="B285" s="274"/>
      <c r="C285" s="98"/>
      <c r="D285" s="98"/>
      <c r="E285" s="276"/>
    </row>
    <row r="286" spans="1:5" ht="15.05">
      <c r="A286" s="129"/>
      <c r="B286" s="274"/>
      <c r="C286" s="98"/>
      <c r="D286" s="98"/>
      <c r="E286" s="276"/>
    </row>
    <row r="287" spans="1:5" ht="15.05">
      <c r="A287" s="129"/>
      <c r="B287" s="274"/>
      <c r="C287" s="98"/>
      <c r="D287" s="98"/>
      <c r="E287" s="276"/>
    </row>
    <row r="288" spans="1:5" ht="15.05">
      <c r="A288" s="129"/>
      <c r="B288" s="274"/>
      <c r="C288" s="98"/>
      <c r="D288" s="98"/>
      <c r="E288" s="276"/>
    </row>
    <row r="289" spans="1:5" ht="15.05">
      <c r="A289" s="129"/>
      <c r="B289" s="274"/>
      <c r="C289" s="98"/>
      <c r="D289" s="98"/>
      <c r="E289" s="276"/>
    </row>
    <row r="290" spans="1:5" ht="15.05">
      <c r="A290" s="129"/>
      <c r="B290" s="274"/>
      <c r="C290" s="98"/>
      <c r="D290" s="98"/>
      <c r="E290" s="276"/>
    </row>
    <row r="291" spans="1:5" ht="15.05">
      <c r="A291" s="129"/>
      <c r="B291" s="274"/>
      <c r="C291" s="98"/>
      <c r="D291" s="98"/>
      <c r="E291" s="276"/>
    </row>
    <row r="292" spans="1:5" ht="15.05">
      <c r="A292" s="129"/>
      <c r="B292" s="274"/>
      <c r="C292" s="98"/>
      <c r="D292" s="98"/>
      <c r="E292" s="276"/>
    </row>
    <row r="293" spans="1:5" ht="15.05">
      <c r="A293" s="129"/>
      <c r="B293" s="274"/>
      <c r="C293" s="98"/>
      <c r="D293" s="98"/>
      <c r="E293" s="276"/>
    </row>
    <row r="294" spans="1:5" ht="15.05">
      <c r="A294" s="129"/>
      <c r="B294" s="274"/>
      <c r="C294" s="98"/>
      <c r="D294" s="98"/>
      <c r="E294" s="276"/>
    </row>
    <row r="295" spans="1:5" ht="15.05">
      <c r="A295" s="129"/>
      <c r="B295" s="274"/>
      <c r="C295" s="98"/>
      <c r="D295" s="98"/>
      <c r="E295" s="276"/>
    </row>
    <row r="296" spans="1:5" ht="15.05">
      <c r="A296" s="129"/>
      <c r="B296" s="274"/>
      <c r="C296" s="98"/>
      <c r="D296" s="98"/>
      <c r="E296" s="276"/>
    </row>
    <row r="297" spans="1:5" ht="15.05">
      <c r="A297" s="129"/>
      <c r="B297" s="274"/>
      <c r="C297" s="98"/>
      <c r="D297" s="98"/>
      <c r="E297" s="276"/>
    </row>
    <row r="298" spans="1:5" ht="15.05">
      <c r="A298" s="129"/>
      <c r="B298" s="274"/>
      <c r="C298" s="98"/>
      <c r="D298" s="98"/>
      <c r="E298" s="276"/>
    </row>
    <row r="299" spans="1:5" ht="15.05">
      <c r="A299" s="129"/>
      <c r="B299" s="274"/>
      <c r="C299" s="98"/>
      <c r="D299" s="98"/>
      <c r="E299" s="276"/>
    </row>
    <row r="300" spans="1:5" ht="15.05">
      <c r="A300" s="129"/>
      <c r="B300" s="274"/>
      <c r="C300" s="98"/>
      <c r="D300" s="98"/>
      <c r="E300" s="276"/>
    </row>
    <row r="301" spans="1:5" ht="15.05">
      <c r="A301" s="129"/>
      <c r="B301" s="274"/>
      <c r="C301" s="98"/>
      <c r="D301" s="98"/>
      <c r="E301" s="276"/>
    </row>
    <row r="302" spans="1:5" ht="15.05">
      <c r="A302" s="129"/>
      <c r="B302" s="274"/>
      <c r="C302" s="98"/>
      <c r="D302" s="98"/>
      <c r="E302" s="276"/>
    </row>
    <row r="303" spans="1:5" ht="15.05">
      <c r="A303" s="129"/>
      <c r="B303" s="274"/>
      <c r="C303" s="98"/>
      <c r="D303" s="98"/>
      <c r="E303" s="276"/>
    </row>
    <row r="304" spans="1:5" ht="15.05">
      <c r="A304" s="129"/>
      <c r="B304" s="274"/>
      <c r="C304" s="98"/>
      <c r="D304" s="98"/>
      <c r="E304" s="276"/>
    </row>
    <row r="305" spans="1:5" ht="15.05">
      <c r="A305" s="129"/>
      <c r="B305" s="274"/>
      <c r="C305" s="98"/>
      <c r="D305" s="98"/>
      <c r="E305" s="276"/>
    </row>
    <row r="306" spans="1:5" ht="15.05">
      <c r="A306" s="129"/>
      <c r="B306" s="274"/>
      <c r="C306" s="98"/>
      <c r="D306" s="98"/>
      <c r="E306" s="276"/>
    </row>
    <row r="307" spans="1:5" ht="15.05">
      <c r="A307" s="129"/>
      <c r="B307" s="274"/>
      <c r="C307" s="98"/>
      <c r="D307" s="98"/>
      <c r="E307" s="276"/>
    </row>
    <row r="308" spans="1:5" ht="15.05">
      <c r="A308" s="129"/>
      <c r="B308" s="274"/>
      <c r="C308" s="98"/>
      <c r="D308" s="98"/>
      <c r="E308" s="276"/>
    </row>
    <row r="309" spans="1:5" ht="15.05">
      <c r="A309" s="129"/>
      <c r="B309" s="274"/>
      <c r="C309" s="98"/>
      <c r="D309" s="98"/>
      <c r="E309" s="276"/>
    </row>
    <row r="310" spans="1:5" ht="15.05">
      <c r="A310" s="129"/>
      <c r="B310" s="274"/>
      <c r="C310" s="98"/>
      <c r="D310" s="98"/>
      <c r="E310" s="276"/>
    </row>
    <row r="311" spans="1:5" ht="15.05">
      <c r="A311" s="129"/>
      <c r="B311" s="274"/>
      <c r="C311" s="98"/>
      <c r="D311" s="98"/>
      <c r="E311" s="276"/>
    </row>
    <row r="312" spans="1:5" ht="15.05">
      <c r="A312" s="129"/>
      <c r="B312" s="274"/>
      <c r="C312" s="98"/>
      <c r="D312" s="98"/>
      <c r="E312" s="276"/>
    </row>
    <row r="313" spans="1:5" ht="15.05">
      <c r="A313" s="129"/>
      <c r="B313" s="274"/>
      <c r="C313" s="98"/>
      <c r="D313" s="98"/>
      <c r="E313" s="276"/>
    </row>
    <row r="314" spans="1:5" ht="15.05">
      <c r="A314" s="129"/>
      <c r="B314" s="274"/>
      <c r="C314" s="98"/>
      <c r="D314" s="98"/>
      <c r="E314" s="276"/>
    </row>
    <row r="315" spans="1:5" ht="15.05">
      <c r="A315" s="129"/>
      <c r="B315" s="274"/>
      <c r="C315" s="98"/>
      <c r="D315" s="98"/>
      <c r="E315" s="276"/>
    </row>
    <row r="316" spans="1:5" ht="15.05">
      <c r="A316" s="129"/>
      <c r="B316" s="274"/>
      <c r="C316" s="98"/>
      <c r="D316" s="98"/>
      <c r="E316" s="276"/>
    </row>
    <row r="317" spans="1:5" ht="15.05">
      <c r="A317" s="129"/>
      <c r="B317" s="274"/>
      <c r="C317" s="98"/>
      <c r="D317" s="98"/>
      <c r="E317" s="276"/>
    </row>
    <row r="318" spans="1:5" ht="15.05">
      <c r="A318" s="129"/>
      <c r="B318" s="274"/>
      <c r="C318" s="98"/>
      <c r="D318" s="98"/>
      <c r="E318" s="276"/>
    </row>
    <row r="319" spans="1:5" ht="15.05">
      <c r="A319" s="129"/>
      <c r="B319" s="274"/>
      <c r="C319" s="98"/>
      <c r="D319" s="98"/>
      <c r="E319" s="276"/>
    </row>
    <row r="320" spans="1:5" ht="15.05">
      <c r="A320" s="129"/>
      <c r="B320" s="274"/>
      <c r="C320" s="98"/>
      <c r="D320" s="98"/>
      <c r="E320" s="276"/>
    </row>
    <row r="321" spans="1:5" ht="15.05">
      <c r="A321" s="129"/>
      <c r="B321" s="274"/>
      <c r="C321" s="98"/>
      <c r="D321" s="98"/>
      <c r="E321" s="276"/>
    </row>
    <row r="322" spans="1:5" ht="15.05">
      <c r="A322" s="129"/>
      <c r="B322" s="274"/>
      <c r="C322" s="98"/>
      <c r="D322" s="98"/>
      <c r="E322" s="276"/>
    </row>
    <row r="323" spans="1:5" ht="15.05">
      <c r="A323" s="129"/>
      <c r="B323" s="274"/>
      <c r="C323" s="98"/>
      <c r="D323" s="98"/>
      <c r="E323" s="276"/>
    </row>
    <row r="324" spans="1:5" ht="15.05">
      <c r="A324" s="129"/>
      <c r="B324" s="274"/>
      <c r="C324" s="98"/>
      <c r="D324" s="98"/>
      <c r="E324" s="276"/>
    </row>
    <row r="325" spans="1:5" ht="15.05">
      <c r="A325" s="129"/>
      <c r="B325" s="274"/>
      <c r="C325" s="98"/>
      <c r="D325" s="98"/>
      <c r="E325" s="276"/>
    </row>
    <row r="326" spans="1:5" ht="15.05">
      <c r="A326" s="129"/>
      <c r="B326" s="274"/>
      <c r="C326" s="98"/>
      <c r="D326" s="98"/>
      <c r="E326" s="276"/>
    </row>
    <row r="327" spans="1:5" ht="15.05">
      <c r="A327" s="129"/>
      <c r="B327" s="274"/>
      <c r="C327" s="98"/>
      <c r="D327" s="98"/>
      <c r="E327" s="276"/>
    </row>
    <row r="328" spans="1:5" ht="15.05">
      <c r="A328" s="129"/>
      <c r="B328" s="274"/>
      <c r="C328" s="98"/>
      <c r="D328" s="98"/>
      <c r="E328" s="276"/>
    </row>
    <row r="329" spans="1:5" ht="15.05">
      <c r="A329" s="129"/>
      <c r="B329" s="274"/>
      <c r="C329" s="98"/>
      <c r="D329" s="98"/>
      <c r="E329" s="276"/>
    </row>
    <row r="330" spans="1:5" ht="15.05">
      <c r="A330" s="129"/>
      <c r="B330" s="274"/>
      <c r="C330" s="98"/>
      <c r="D330" s="98"/>
      <c r="E330" s="276"/>
    </row>
    <row r="331" spans="1:5" ht="15.05">
      <c r="A331" s="129"/>
      <c r="B331" s="274"/>
      <c r="C331" s="98"/>
      <c r="D331" s="98"/>
      <c r="E331" s="276"/>
    </row>
    <row r="332" spans="1:5" ht="15.05">
      <c r="A332" s="129"/>
      <c r="B332" s="274"/>
      <c r="C332" s="98"/>
      <c r="D332" s="98"/>
      <c r="E332" s="276"/>
    </row>
    <row r="333" spans="1:5" ht="15.05">
      <c r="A333" s="129"/>
      <c r="B333" s="274"/>
      <c r="C333" s="98"/>
      <c r="D333" s="98"/>
      <c r="E333" s="276"/>
    </row>
    <row r="334" spans="1:5" ht="15.05">
      <c r="A334" s="129"/>
      <c r="B334" s="274"/>
      <c r="C334" s="98"/>
      <c r="D334" s="98"/>
      <c r="E334" s="276"/>
    </row>
    <row r="335" spans="1:5" ht="15.05">
      <c r="A335" s="129"/>
      <c r="B335" s="274"/>
      <c r="C335" s="98"/>
      <c r="D335" s="98"/>
      <c r="E335" s="276"/>
    </row>
    <row r="336" spans="1:5" ht="15.05">
      <c r="A336" s="129"/>
      <c r="B336" s="274"/>
      <c r="C336" s="98"/>
      <c r="D336" s="98"/>
      <c r="E336" s="276"/>
    </row>
    <row r="337" spans="1:5" ht="15.05">
      <c r="A337" s="129"/>
      <c r="B337" s="274"/>
      <c r="C337" s="98"/>
      <c r="D337" s="98"/>
      <c r="E337" s="276"/>
    </row>
    <row r="338" spans="1:5" ht="15.05">
      <c r="A338" s="129"/>
      <c r="B338" s="274"/>
      <c r="C338" s="98"/>
      <c r="D338" s="98"/>
      <c r="E338" s="276"/>
    </row>
    <row r="339" spans="1:5" ht="15.05">
      <c r="A339" s="129"/>
      <c r="B339" s="274"/>
      <c r="C339" s="98"/>
      <c r="D339" s="98"/>
      <c r="E339" s="276"/>
    </row>
    <row r="340" spans="1:5" ht="15.05">
      <c r="A340" s="129"/>
      <c r="B340" s="274"/>
      <c r="C340" s="98"/>
      <c r="D340" s="98"/>
      <c r="E340" s="276"/>
    </row>
    <row r="341" spans="1:5" ht="15.05">
      <c r="A341" s="129"/>
      <c r="B341" s="274"/>
      <c r="C341" s="98"/>
      <c r="D341" s="98"/>
      <c r="E341" s="276"/>
    </row>
    <row r="342" spans="1:5" ht="15.05">
      <c r="A342" s="129"/>
      <c r="B342" s="274"/>
      <c r="C342" s="98"/>
      <c r="D342" s="98"/>
      <c r="E342" s="276"/>
    </row>
    <row r="343" spans="1:5" ht="15.05">
      <c r="A343" s="129"/>
      <c r="B343" s="274"/>
      <c r="C343" s="98"/>
      <c r="D343" s="98"/>
      <c r="E343" s="276"/>
    </row>
    <row r="344" spans="1:5" ht="15.05">
      <c r="A344" s="129"/>
      <c r="B344" s="274"/>
      <c r="C344" s="98"/>
      <c r="D344" s="98"/>
      <c r="E344" s="276"/>
    </row>
    <row r="345" spans="1:5" ht="15.05">
      <c r="A345" s="129"/>
      <c r="B345" s="274"/>
      <c r="C345" s="98"/>
      <c r="D345" s="98"/>
      <c r="E345" s="276"/>
    </row>
    <row r="346" spans="1:5" ht="15.05">
      <c r="A346" s="129"/>
      <c r="B346" s="274"/>
      <c r="C346" s="98"/>
      <c r="D346" s="98"/>
      <c r="E346" s="276"/>
    </row>
    <row r="347" spans="1:5" ht="15.05">
      <c r="A347" s="129"/>
      <c r="B347" s="274"/>
      <c r="C347" s="98"/>
      <c r="D347" s="98"/>
      <c r="E347" s="276"/>
    </row>
    <row r="348" spans="1:5" ht="15.05">
      <c r="A348" s="129"/>
      <c r="B348" s="274"/>
      <c r="C348" s="98"/>
      <c r="D348" s="98"/>
      <c r="E348" s="276"/>
    </row>
    <row r="349" spans="1:5" ht="15.05">
      <c r="A349" s="129"/>
      <c r="B349" s="274"/>
      <c r="C349" s="98"/>
      <c r="D349" s="98"/>
      <c r="E349" s="276"/>
    </row>
    <row r="350" spans="1:5" ht="15.05">
      <c r="A350" s="129"/>
      <c r="B350" s="274"/>
      <c r="C350" s="98"/>
      <c r="D350" s="98"/>
      <c r="E350" s="276"/>
    </row>
    <row r="351" spans="1:5" ht="15.05">
      <c r="A351" s="129"/>
      <c r="B351" s="274"/>
      <c r="C351" s="98"/>
      <c r="D351" s="98"/>
      <c r="E351" s="276"/>
    </row>
    <row r="352" spans="1:5" ht="15.05">
      <c r="A352" s="129"/>
      <c r="B352" s="274"/>
      <c r="C352" s="98"/>
      <c r="D352" s="98"/>
      <c r="E352" s="276"/>
    </row>
    <row r="353" spans="1:5" ht="15.05">
      <c r="A353" s="129"/>
      <c r="B353" s="274"/>
      <c r="C353" s="98"/>
      <c r="D353" s="98"/>
      <c r="E353" s="276"/>
    </row>
    <row r="354" spans="1:5" ht="15.05">
      <c r="A354" s="129"/>
      <c r="B354" s="274"/>
      <c r="C354" s="98"/>
      <c r="D354" s="98"/>
      <c r="E354" s="276"/>
    </row>
    <row r="355" spans="1:5" ht="15.05">
      <c r="A355" s="129"/>
      <c r="B355" s="274"/>
      <c r="C355" s="98"/>
      <c r="D355" s="98"/>
      <c r="E355" s="276"/>
    </row>
    <row r="356" spans="1:5" ht="15.05">
      <c r="A356" s="129"/>
      <c r="B356" s="274"/>
      <c r="C356" s="98"/>
      <c r="D356" s="98"/>
      <c r="E356" s="276"/>
    </row>
    <row r="357" spans="1:5" ht="15.05">
      <c r="A357" s="129"/>
      <c r="B357" s="274"/>
      <c r="C357" s="98"/>
      <c r="D357" s="98"/>
      <c r="E357" s="276"/>
    </row>
    <row r="358" spans="1:5" ht="15.05">
      <c r="A358" s="129"/>
      <c r="B358" s="274"/>
      <c r="C358" s="98"/>
      <c r="D358" s="98"/>
      <c r="E358" s="276"/>
    </row>
    <row r="359" spans="1:5" ht="15.05">
      <c r="A359" s="129"/>
      <c r="B359" s="274"/>
      <c r="C359" s="98"/>
      <c r="D359" s="98"/>
      <c r="E359" s="276"/>
    </row>
    <row r="360" spans="1:5" ht="15.05">
      <c r="A360" s="129"/>
      <c r="B360" s="274"/>
      <c r="C360" s="98"/>
      <c r="D360" s="98"/>
      <c r="E360" s="276"/>
    </row>
    <row r="361" spans="1:5" ht="15.05">
      <c r="A361" s="129"/>
      <c r="B361" s="274"/>
      <c r="C361" s="98"/>
      <c r="D361" s="98"/>
      <c r="E361" s="276"/>
    </row>
    <row r="362" spans="1:5" ht="15.05">
      <c r="A362" s="129"/>
      <c r="B362" s="274"/>
      <c r="C362" s="98"/>
      <c r="D362" s="98"/>
      <c r="E362" s="276"/>
    </row>
    <row r="363" spans="1:5" ht="15.05">
      <c r="A363" s="129"/>
      <c r="B363" s="274"/>
      <c r="C363" s="98"/>
      <c r="D363" s="98"/>
      <c r="E363" s="276"/>
    </row>
    <row r="364" spans="1:5" ht="15.05">
      <c r="A364" s="129"/>
      <c r="B364" s="274"/>
      <c r="C364" s="98"/>
      <c r="D364" s="98"/>
      <c r="E364" s="276"/>
    </row>
    <row r="365" spans="1:5" ht="15.05">
      <c r="A365" s="129"/>
      <c r="B365" s="274"/>
      <c r="C365" s="98"/>
      <c r="D365" s="98"/>
      <c r="E365" s="276"/>
    </row>
    <row r="366" spans="1:5" ht="15.05">
      <c r="A366" s="129"/>
      <c r="B366" s="274"/>
      <c r="C366" s="98"/>
      <c r="D366" s="98"/>
      <c r="E366" s="276"/>
    </row>
    <row r="367" spans="1:5" ht="15.05">
      <c r="A367" s="129"/>
      <c r="B367" s="274"/>
      <c r="C367" s="98"/>
      <c r="D367" s="98"/>
      <c r="E367" s="276"/>
    </row>
    <row r="368" spans="1:5" ht="15.05">
      <c r="A368" s="129"/>
      <c r="B368" s="274"/>
      <c r="C368" s="98"/>
      <c r="D368" s="98"/>
      <c r="E368" s="276"/>
    </row>
    <row r="369" spans="1:5" ht="15.05">
      <c r="A369" s="129"/>
      <c r="B369" s="274"/>
      <c r="C369" s="98"/>
      <c r="D369" s="98"/>
      <c r="E369" s="276"/>
    </row>
    <row r="370" spans="1:5" ht="15.05">
      <c r="A370" s="129"/>
      <c r="B370" s="274"/>
      <c r="C370" s="98"/>
      <c r="D370" s="98"/>
      <c r="E370" s="276"/>
    </row>
    <row r="371" spans="1:5" ht="15.05">
      <c r="A371" s="129"/>
      <c r="B371" s="274"/>
      <c r="C371" s="98"/>
      <c r="D371" s="98"/>
      <c r="E371" s="276"/>
    </row>
    <row r="372" spans="1:5" ht="15.05">
      <c r="A372" s="129"/>
      <c r="B372" s="274"/>
      <c r="C372" s="98"/>
      <c r="D372" s="98"/>
      <c r="E372" s="276"/>
    </row>
    <row r="373" spans="1:5" ht="15.05">
      <c r="A373" s="129"/>
      <c r="B373" s="274"/>
      <c r="C373" s="98"/>
      <c r="D373" s="98"/>
      <c r="E373" s="276"/>
    </row>
    <row r="374" spans="1:5" ht="15.05">
      <c r="A374" s="129"/>
      <c r="B374" s="274"/>
      <c r="C374" s="98"/>
      <c r="D374" s="98"/>
      <c r="E374" s="276"/>
    </row>
    <row r="375" spans="1:5" ht="15.05">
      <c r="A375" s="129"/>
      <c r="B375" s="274"/>
      <c r="C375" s="98"/>
      <c r="D375" s="98"/>
      <c r="E375" s="276"/>
    </row>
    <row r="376" spans="1:5" ht="15.05">
      <c r="A376" s="129"/>
      <c r="B376" s="274"/>
      <c r="C376" s="98"/>
      <c r="D376" s="98"/>
      <c r="E376" s="276"/>
    </row>
    <row r="377" spans="1:5" ht="15.05">
      <c r="A377" s="129"/>
      <c r="B377" s="274"/>
      <c r="C377" s="98"/>
      <c r="D377" s="98"/>
      <c r="E377" s="276"/>
    </row>
    <row r="378" spans="1:5" ht="15.05">
      <c r="A378" s="129"/>
      <c r="B378" s="274"/>
      <c r="C378" s="98"/>
      <c r="D378" s="98"/>
      <c r="E378" s="276"/>
    </row>
    <row r="379" spans="1:5" ht="15.05">
      <c r="A379" s="129"/>
      <c r="B379" s="274"/>
      <c r="C379" s="98"/>
      <c r="D379" s="98"/>
      <c r="E379" s="276"/>
    </row>
    <row r="380" spans="1:5" ht="15.05">
      <c r="A380" s="129"/>
      <c r="B380" s="274"/>
      <c r="C380" s="98"/>
      <c r="D380" s="98"/>
      <c r="E380" s="276"/>
    </row>
    <row r="381" spans="1:5" ht="15.05">
      <c r="A381" s="129"/>
      <c r="B381" s="274"/>
      <c r="C381" s="98"/>
      <c r="D381" s="98"/>
      <c r="E381" s="276"/>
    </row>
    <row r="382" spans="1:5" ht="15.05">
      <c r="A382" s="129"/>
      <c r="B382" s="274"/>
      <c r="C382" s="98"/>
      <c r="D382" s="98"/>
      <c r="E382" s="276"/>
    </row>
    <row r="383" spans="1:5" ht="15.05">
      <c r="A383" s="129"/>
      <c r="B383" s="274"/>
      <c r="C383" s="98"/>
      <c r="D383" s="98"/>
      <c r="E383" s="276"/>
    </row>
    <row r="384" spans="1:5" ht="15.05">
      <c r="A384" s="129"/>
      <c r="B384" s="274"/>
      <c r="C384" s="98"/>
      <c r="D384" s="98"/>
      <c r="E384" s="276"/>
    </row>
    <row r="385" spans="1:5" ht="15.05">
      <c r="A385" s="129"/>
      <c r="B385" s="274"/>
      <c r="C385" s="98"/>
      <c r="D385" s="98"/>
      <c r="E385" s="276"/>
    </row>
    <row r="386" spans="1:5" ht="15.05">
      <c r="A386" s="129"/>
      <c r="B386" s="274"/>
      <c r="C386" s="98"/>
      <c r="D386" s="98"/>
      <c r="E386" s="276"/>
    </row>
    <row r="387" spans="1:5" ht="15.05">
      <c r="A387" s="129"/>
      <c r="B387" s="274"/>
      <c r="C387" s="98"/>
      <c r="D387" s="98"/>
      <c r="E387" s="276"/>
    </row>
    <row r="388" spans="1:5" ht="15.05">
      <c r="A388" s="129"/>
      <c r="B388" s="274"/>
      <c r="C388" s="98"/>
      <c r="D388" s="98"/>
      <c r="E388" s="276"/>
    </row>
    <row r="389" spans="1:5" ht="15.05">
      <c r="A389" s="129"/>
      <c r="B389" s="274"/>
      <c r="C389" s="98"/>
      <c r="D389" s="98"/>
      <c r="E389" s="276"/>
    </row>
    <row r="390" spans="1:5" ht="15.05">
      <c r="A390" s="129"/>
      <c r="B390" s="274"/>
      <c r="C390" s="98"/>
      <c r="D390" s="98"/>
      <c r="E390" s="276"/>
    </row>
    <row r="391" spans="1:5" ht="15.05">
      <c r="A391" s="129"/>
      <c r="B391" s="274"/>
      <c r="C391" s="98"/>
      <c r="D391" s="98"/>
      <c r="E391" s="276"/>
    </row>
    <row r="392" spans="1:5" ht="15.05">
      <c r="A392" s="129"/>
      <c r="B392" s="274"/>
      <c r="C392" s="98"/>
      <c r="D392" s="98"/>
      <c r="E392" s="276"/>
    </row>
    <row r="393" spans="1:5" ht="15.05">
      <c r="A393" s="129"/>
      <c r="B393" s="274"/>
      <c r="C393" s="98"/>
      <c r="D393" s="98"/>
      <c r="E393" s="276"/>
    </row>
    <row r="394" spans="1:5" ht="15.05">
      <c r="A394" s="129"/>
      <c r="B394" s="274"/>
      <c r="C394" s="98"/>
      <c r="D394" s="98"/>
      <c r="E394" s="276"/>
    </row>
    <row r="395" spans="1:5" ht="15.05">
      <c r="A395" s="129"/>
      <c r="B395" s="274"/>
      <c r="C395" s="98"/>
      <c r="D395" s="98"/>
      <c r="E395" s="276"/>
    </row>
    <row r="396" spans="1:5" ht="15.05">
      <c r="A396" s="129"/>
      <c r="B396" s="274"/>
      <c r="C396" s="98"/>
      <c r="D396" s="98"/>
      <c r="E396" s="276"/>
    </row>
    <row r="397" spans="1:5" ht="15.05">
      <c r="A397" s="129"/>
      <c r="B397" s="274"/>
      <c r="C397" s="98"/>
      <c r="D397" s="98"/>
      <c r="E397" s="276"/>
    </row>
    <row r="398" spans="1:5" ht="15.05">
      <c r="A398" s="129"/>
      <c r="B398" s="274"/>
      <c r="C398" s="98"/>
      <c r="D398" s="98"/>
      <c r="E398" s="276"/>
    </row>
    <row r="399" spans="1:5" ht="15.05">
      <c r="A399" s="129"/>
      <c r="B399" s="274"/>
      <c r="C399" s="98"/>
      <c r="D399" s="98"/>
      <c r="E399" s="276"/>
    </row>
    <row r="400" spans="1:5" ht="15.05">
      <c r="A400" s="129"/>
      <c r="B400" s="274"/>
      <c r="C400" s="98"/>
      <c r="D400" s="98"/>
      <c r="E400" s="276"/>
    </row>
    <row r="401" spans="1:5" ht="15.05">
      <c r="A401" s="129"/>
      <c r="B401" s="274"/>
      <c r="C401" s="98"/>
      <c r="D401" s="98"/>
      <c r="E401" s="276"/>
    </row>
    <row r="402" spans="1:5" ht="15.05">
      <c r="A402" s="129"/>
      <c r="B402" s="274"/>
      <c r="C402" s="98"/>
      <c r="D402" s="98"/>
      <c r="E402" s="276"/>
    </row>
    <row r="403" spans="1:5" ht="15.05">
      <c r="A403" s="129"/>
      <c r="B403" s="274"/>
      <c r="C403" s="98"/>
      <c r="D403" s="98"/>
      <c r="E403" s="276"/>
    </row>
    <row r="404" spans="1:5" ht="15.05">
      <c r="A404" s="129"/>
      <c r="B404" s="274"/>
      <c r="C404" s="98"/>
      <c r="D404" s="98"/>
      <c r="E404" s="276"/>
    </row>
    <row r="405" spans="1:5" ht="15.05">
      <c r="A405" s="129"/>
      <c r="B405" s="274"/>
      <c r="C405" s="98"/>
      <c r="D405" s="98"/>
      <c r="E405" s="276"/>
    </row>
    <row r="406" spans="1:5" ht="15.05">
      <c r="A406" s="129"/>
      <c r="B406" s="274"/>
      <c r="C406" s="98"/>
      <c r="D406" s="98"/>
      <c r="E406" s="276"/>
    </row>
    <row r="407" spans="1:5" ht="15.05">
      <c r="A407" s="129"/>
      <c r="B407" s="274"/>
      <c r="C407" s="98"/>
      <c r="D407" s="98"/>
      <c r="E407" s="276"/>
    </row>
    <row r="408" spans="1:5" ht="15.05">
      <c r="A408" s="129"/>
      <c r="B408" s="274"/>
      <c r="C408" s="98"/>
      <c r="D408" s="98"/>
      <c r="E408" s="276"/>
    </row>
    <row r="409" spans="1:5" ht="15.05">
      <c r="A409" s="129"/>
      <c r="B409" s="274"/>
      <c r="C409" s="98"/>
      <c r="D409" s="98"/>
      <c r="E409" s="276"/>
    </row>
    <row r="410" spans="1:5" ht="15.05">
      <c r="A410" s="129"/>
      <c r="B410" s="274"/>
      <c r="C410" s="98"/>
      <c r="D410" s="98"/>
      <c r="E410" s="276"/>
    </row>
    <row r="411" spans="1:5" ht="15.05">
      <c r="A411" s="129"/>
      <c r="B411" s="274"/>
      <c r="C411" s="98"/>
      <c r="D411" s="98"/>
      <c r="E411" s="276"/>
    </row>
    <row r="412" spans="1:5" ht="15.05">
      <c r="A412" s="129"/>
      <c r="B412" s="274"/>
      <c r="C412" s="98"/>
      <c r="D412" s="98"/>
      <c r="E412" s="276"/>
    </row>
    <row r="413" spans="1:5" ht="15.05">
      <c r="A413" s="129"/>
      <c r="B413" s="274"/>
      <c r="C413" s="98"/>
      <c r="D413" s="98"/>
      <c r="E413" s="276"/>
    </row>
    <row r="414" spans="1:5" ht="15.05">
      <c r="A414" s="129"/>
      <c r="B414" s="274"/>
      <c r="C414" s="98"/>
      <c r="D414" s="98"/>
      <c r="E414" s="276"/>
    </row>
    <row r="415" spans="1:5" ht="15.05">
      <c r="A415" s="129"/>
      <c r="B415" s="274"/>
      <c r="C415" s="98"/>
      <c r="D415" s="98"/>
      <c r="E415" s="276"/>
    </row>
    <row r="416" spans="1:5" ht="15.05">
      <c r="A416" s="129"/>
      <c r="B416" s="274"/>
      <c r="C416" s="98"/>
      <c r="D416" s="98"/>
      <c r="E416" s="276"/>
    </row>
    <row r="417" spans="1:5" ht="15.05">
      <c r="A417" s="129"/>
      <c r="B417" s="274"/>
      <c r="C417" s="98"/>
      <c r="D417" s="98"/>
      <c r="E417" s="276"/>
    </row>
    <row r="418" spans="1:5" ht="15.05">
      <c r="A418" s="129"/>
      <c r="B418" s="274"/>
      <c r="C418" s="98"/>
      <c r="D418" s="98"/>
      <c r="E418" s="276"/>
    </row>
    <row r="419" spans="1:5" ht="15.05">
      <c r="A419" s="129"/>
      <c r="B419" s="274"/>
      <c r="C419" s="98"/>
      <c r="D419" s="98"/>
      <c r="E419" s="276"/>
    </row>
    <row r="420" spans="1:5" ht="15.05">
      <c r="A420" s="129"/>
      <c r="B420" s="274"/>
      <c r="C420" s="98"/>
      <c r="D420" s="98"/>
      <c r="E420" s="276"/>
    </row>
    <row r="421" spans="1:5" ht="15.05">
      <c r="A421" s="129"/>
      <c r="B421" s="274"/>
      <c r="C421" s="98"/>
      <c r="D421" s="98"/>
      <c r="E421" s="276"/>
    </row>
    <row r="422" spans="1:5" ht="15.05">
      <c r="A422" s="129"/>
      <c r="B422" s="274"/>
      <c r="C422" s="98"/>
      <c r="D422" s="98"/>
      <c r="E422" s="276"/>
    </row>
    <row r="423" spans="1:5" ht="15.05">
      <c r="A423" s="129"/>
      <c r="B423" s="274"/>
      <c r="C423" s="98"/>
      <c r="D423" s="98"/>
      <c r="E423" s="276"/>
    </row>
    <row r="424" spans="1:5" ht="15.05">
      <c r="A424" s="129"/>
      <c r="B424" s="274"/>
      <c r="C424" s="98"/>
      <c r="D424" s="98"/>
      <c r="E424" s="276"/>
    </row>
    <row r="425" spans="1:5" ht="15.05">
      <c r="A425" s="129"/>
      <c r="B425" s="274"/>
      <c r="C425" s="98"/>
      <c r="D425" s="98"/>
      <c r="E425" s="276"/>
    </row>
    <row r="426" spans="1:5" ht="15.05">
      <c r="A426" s="129"/>
      <c r="B426" s="274"/>
      <c r="C426" s="98"/>
      <c r="D426" s="98"/>
      <c r="E426" s="276"/>
    </row>
    <row r="427" spans="1:5" ht="15.05">
      <c r="A427" s="129"/>
      <c r="B427" s="274"/>
      <c r="C427" s="98"/>
      <c r="D427" s="98"/>
      <c r="E427" s="276"/>
    </row>
    <row r="428" spans="1:5" ht="15.05">
      <c r="A428" s="129"/>
      <c r="B428" s="274"/>
      <c r="C428" s="98"/>
      <c r="D428" s="98"/>
      <c r="E428" s="276"/>
    </row>
    <row r="429" spans="1:5" ht="15.05">
      <c r="A429" s="129"/>
      <c r="B429" s="274"/>
      <c r="C429" s="98"/>
      <c r="D429" s="98"/>
      <c r="E429" s="276"/>
    </row>
    <row r="430" spans="1:5" ht="15.05">
      <c r="A430" s="129"/>
      <c r="B430" s="274"/>
      <c r="C430" s="98"/>
      <c r="D430" s="98"/>
      <c r="E430" s="276"/>
    </row>
    <row r="431" spans="1:5" ht="15.05">
      <c r="A431" s="129"/>
      <c r="B431" s="274"/>
      <c r="C431" s="98"/>
      <c r="D431" s="98"/>
      <c r="E431" s="276"/>
    </row>
    <row r="432" spans="1:5" ht="15.05">
      <c r="A432" s="129"/>
      <c r="B432" s="274"/>
      <c r="C432" s="98"/>
      <c r="D432" s="98"/>
      <c r="E432" s="276"/>
    </row>
    <row r="433" spans="1:5" ht="15.05">
      <c r="A433" s="129"/>
      <c r="B433" s="274"/>
      <c r="C433" s="98"/>
      <c r="D433" s="98"/>
      <c r="E433" s="276"/>
    </row>
    <row r="434" spans="1:5" ht="15.05">
      <c r="A434" s="129"/>
      <c r="B434" s="274"/>
      <c r="C434" s="98"/>
      <c r="D434" s="98"/>
      <c r="E434" s="276"/>
    </row>
    <row r="435" spans="1:5" ht="15.05">
      <c r="A435" s="129"/>
      <c r="B435" s="274"/>
      <c r="C435" s="98"/>
      <c r="D435" s="98"/>
      <c r="E435" s="276"/>
    </row>
    <row r="436" spans="1:5" ht="15.05">
      <c r="A436" s="129"/>
      <c r="B436" s="274"/>
      <c r="C436" s="98"/>
      <c r="D436" s="98"/>
      <c r="E436" s="276"/>
    </row>
    <row r="437" spans="1:5" ht="15.05">
      <c r="A437" s="129"/>
      <c r="B437" s="274"/>
      <c r="C437" s="98"/>
      <c r="D437" s="98"/>
      <c r="E437" s="276"/>
    </row>
    <row r="438" spans="1:5" ht="15.05">
      <c r="A438" s="129"/>
      <c r="B438" s="274"/>
      <c r="C438" s="98"/>
      <c r="D438" s="98"/>
      <c r="E438" s="276"/>
    </row>
    <row r="439" spans="1:5" ht="15.05">
      <c r="A439" s="129"/>
      <c r="B439" s="274"/>
      <c r="C439" s="98"/>
      <c r="D439" s="98"/>
      <c r="E439" s="276"/>
    </row>
    <row r="440" spans="1:5" ht="15.05">
      <c r="A440" s="129"/>
      <c r="B440" s="274"/>
      <c r="C440" s="98"/>
      <c r="D440" s="98"/>
      <c r="E440" s="276"/>
    </row>
    <row r="441" spans="1:5" ht="15.05">
      <c r="A441" s="129"/>
      <c r="B441" s="274"/>
      <c r="C441" s="98"/>
      <c r="D441" s="98"/>
      <c r="E441" s="276"/>
    </row>
    <row r="442" spans="1:5" ht="15.05">
      <c r="A442" s="129"/>
      <c r="B442" s="274"/>
      <c r="C442" s="98"/>
      <c r="D442" s="98"/>
      <c r="E442" s="276"/>
    </row>
    <row r="443" spans="1:5" ht="15.05">
      <c r="A443" s="129"/>
      <c r="B443" s="274"/>
      <c r="C443" s="98"/>
      <c r="D443" s="98"/>
      <c r="E443" s="276"/>
    </row>
    <row r="444" spans="1:5" ht="15.05">
      <c r="A444" s="129"/>
      <c r="B444" s="274"/>
      <c r="C444" s="98"/>
      <c r="D444" s="98"/>
      <c r="E444" s="276"/>
    </row>
    <row r="445" spans="1:5" ht="15.05">
      <c r="A445" s="129"/>
      <c r="B445" s="274"/>
      <c r="C445" s="98"/>
      <c r="D445" s="98"/>
      <c r="E445" s="276"/>
    </row>
    <row r="446" spans="1:5" ht="15.05">
      <c r="A446" s="129"/>
      <c r="B446" s="274"/>
      <c r="C446" s="98"/>
      <c r="D446" s="98"/>
      <c r="E446" s="276"/>
    </row>
    <row r="447" spans="1:5" ht="15.05">
      <c r="A447" s="129"/>
      <c r="B447" s="274"/>
      <c r="C447" s="98"/>
      <c r="D447" s="98"/>
      <c r="E447" s="276"/>
    </row>
    <row r="448" spans="1:5" ht="15.05">
      <c r="A448" s="129"/>
      <c r="B448" s="274"/>
      <c r="C448" s="98"/>
      <c r="D448" s="98"/>
      <c r="E448" s="276"/>
    </row>
    <row r="449" spans="1:5" ht="15.05">
      <c r="A449" s="129"/>
      <c r="B449" s="274"/>
      <c r="C449" s="98"/>
      <c r="D449" s="98"/>
      <c r="E449" s="276"/>
    </row>
    <row r="450" spans="1:5" ht="15.05">
      <c r="A450" s="129"/>
      <c r="B450" s="274"/>
      <c r="C450" s="98"/>
      <c r="D450" s="98"/>
      <c r="E450" s="276"/>
    </row>
    <row r="451" spans="1:5" ht="15.05">
      <c r="A451" s="129"/>
      <c r="B451" s="274"/>
      <c r="C451" s="98"/>
      <c r="D451" s="98"/>
      <c r="E451" s="276"/>
    </row>
    <row r="452" spans="1:5" ht="15.05">
      <c r="A452" s="129"/>
      <c r="B452" s="274"/>
      <c r="C452" s="98"/>
      <c r="D452" s="98"/>
      <c r="E452" s="276"/>
    </row>
    <row r="453" spans="1:5" ht="15.05">
      <c r="A453" s="129"/>
      <c r="B453" s="274"/>
      <c r="C453" s="98"/>
      <c r="D453" s="98"/>
      <c r="E453" s="276"/>
    </row>
    <row r="454" spans="1:5" ht="15.05">
      <c r="A454" s="129"/>
      <c r="B454" s="274"/>
      <c r="C454" s="98"/>
      <c r="D454" s="98"/>
      <c r="E454" s="276"/>
    </row>
    <row r="455" spans="1:5" ht="15.05">
      <c r="A455" s="129"/>
      <c r="B455" s="274"/>
      <c r="C455" s="98"/>
      <c r="D455" s="98"/>
      <c r="E455" s="276"/>
    </row>
    <row r="456" spans="1:5" ht="15.05">
      <c r="A456" s="129"/>
      <c r="B456" s="274"/>
      <c r="C456" s="98"/>
      <c r="D456" s="98"/>
      <c r="E456" s="276"/>
    </row>
    <row r="457" spans="1:5" ht="15.05">
      <c r="A457" s="129"/>
      <c r="B457" s="274"/>
      <c r="C457" s="98"/>
      <c r="D457" s="98"/>
      <c r="E457" s="276"/>
    </row>
    <row r="458" spans="1:5" ht="15.05">
      <c r="A458" s="129"/>
      <c r="B458" s="274"/>
      <c r="C458" s="98"/>
      <c r="D458" s="98"/>
      <c r="E458" s="276"/>
    </row>
    <row r="459" spans="1:5" ht="15.05">
      <c r="A459" s="129"/>
      <c r="B459" s="274"/>
      <c r="C459" s="98"/>
      <c r="D459" s="98"/>
      <c r="E459" s="276"/>
    </row>
    <row r="460" spans="1:5" ht="15.05">
      <c r="A460" s="129"/>
      <c r="B460" s="274"/>
      <c r="C460" s="98"/>
      <c r="D460" s="98"/>
      <c r="E460" s="276"/>
    </row>
    <row r="461" spans="1:5" ht="15.05">
      <c r="A461" s="129"/>
      <c r="B461" s="274"/>
      <c r="C461" s="98"/>
      <c r="D461" s="98"/>
      <c r="E461" s="276"/>
    </row>
    <row r="462" spans="1:5" ht="15.05">
      <c r="A462" s="129"/>
      <c r="B462" s="274"/>
      <c r="C462" s="98"/>
      <c r="D462" s="98"/>
      <c r="E462" s="276"/>
    </row>
    <row r="463" spans="1:5" ht="15.05">
      <c r="A463" s="129"/>
      <c r="B463" s="274"/>
      <c r="C463" s="98"/>
      <c r="D463" s="98"/>
      <c r="E463" s="276"/>
    </row>
    <row r="464" spans="1:5" ht="15.05">
      <c r="A464" s="129"/>
      <c r="B464" s="274"/>
      <c r="C464" s="98"/>
      <c r="D464" s="98"/>
      <c r="E464" s="276"/>
    </row>
    <row r="465" spans="1:5" ht="15.05">
      <c r="A465" s="129"/>
      <c r="B465" s="274"/>
      <c r="C465" s="98"/>
      <c r="D465" s="98"/>
      <c r="E465" s="276"/>
    </row>
    <row r="466" spans="1:5" ht="15.05">
      <c r="A466" s="129"/>
      <c r="B466" s="274"/>
      <c r="C466" s="98"/>
      <c r="D466" s="98"/>
      <c r="E466" s="276"/>
    </row>
    <row r="467" spans="1:5" ht="15.05">
      <c r="A467" s="129"/>
      <c r="B467" s="274"/>
      <c r="C467" s="98"/>
      <c r="D467" s="98"/>
      <c r="E467" s="276"/>
    </row>
    <row r="468" spans="1:5" ht="15.05">
      <c r="A468" s="129"/>
      <c r="B468" s="274"/>
      <c r="C468" s="98"/>
      <c r="D468" s="98"/>
      <c r="E468" s="276"/>
    </row>
    <row r="469" spans="1:5" ht="15.05">
      <c r="A469" s="129"/>
      <c r="B469" s="274"/>
      <c r="C469" s="98"/>
      <c r="D469" s="98"/>
      <c r="E469" s="276"/>
    </row>
    <row r="470" spans="1:5" ht="15.05">
      <c r="A470" s="129"/>
      <c r="B470" s="274"/>
      <c r="C470" s="98"/>
      <c r="D470" s="98"/>
      <c r="E470" s="276"/>
    </row>
    <row r="471" spans="1:5" ht="15.05">
      <c r="A471" s="129"/>
      <c r="B471" s="274"/>
      <c r="C471" s="98"/>
      <c r="D471" s="98"/>
      <c r="E471" s="276"/>
    </row>
    <row r="472" spans="1:5" ht="15.05">
      <c r="A472" s="129"/>
      <c r="B472" s="274"/>
      <c r="C472" s="98"/>
      <c r="D472" s="98"/>
      <c r="E472" s="276"/>
    </row>
    <row r="473" spans="1:5" ht="15.05">
      <c r="A473" s="129"/>
      <c r="B473" s="274"/>
      <c r="C473" s="98"/>
      <c r="D473" s="98"/>
      <c r="E473" s="276"/>
    </row>
    <row r="474" spans="1:5" ht="15.05">
      <c r="A474" s="129"/>
      <c r="B474" s="274"/>
      <c r="C474" s="98"/>
      <c r="D474" s="98"/>
      <c r="E474" s="276"/>
    </row>
    <row r="475" spans="1:5" ht="15.05">
      <c r="A475" s="129"/>
      <c r="B475" s="274"/>
      <c r="C475" s="98"/>
      <c r="D475" s="98"/>
      <c r="E475" s="276"/>
    </row>
    <row r="476" spans="1:5" ht="15.05">
      <c r="A476" s="129"/>
      <c r="B476" s="274"/>
      <c r="C476" s="98"/>
      <c r="D476" s="98"/>
      <c r="E476" s="276"/>
    </row>
    <row r="477" spans="1:5" ht="15.05">
      <c r="A477" s="129"/>
      <c r="B477" s="274"/>
      <c r="C477" s="98"/>
      <c r="D477" s="98"/>
      <c r="E477" s="276"/>
    </row>
    <row r="478" spans="1:5" ht="15.05">
      <c r="A478" s="129"/>
      <c r="B478" s="274"/>
      <c r="C478" s="98"/>
      <c r="D478" s="98"/>
      <c r="E478" s="276"/>
    </row>
    <row r="479" spans="1:5" ht="15.05">
      <c r="A479" s="129"/>
      <c r="B479" s="274"/>
      <c r="C479" s="98"/>
      <c r="D479" s="98"/>
      <c r="E479" s="276"/>
    </row>
    <row r="480" spans="1:5" ht="15.05">
      <c r="A480" s="129"/>
      <c r="B480" s="274"/>
      <c r="C480" s="98"/>
      <c r="D480" s="98"/>
      <c r="E480" s="276"/>
    </row>
    <row r="481" spans="1:5" ht="15.05">
      <c r="A481" s="129"/>
      <c r="B481" s="274"/>
      <c r="C481" s="98"/>
      <c r="D481" s="98"/>
      <c r="E481" s="276"/>
    </row>
    <row r="482" spans="1:5" ht="15.05">
      <c r="A482" s="129"/>
      <c r="B482" s="274"/>
      <c r="C482" s="98"/>
      <c r="D482" s="98"/>
      <c r="E482" s="276"/>
    </row>
    <row r="483" spans="1:5" ht="15.05">
      <c r="A483" s="129"/>
      <c r="B483" s="274"/>
      <c r="C483" s="98"/>
      <c r="D483" s="98"/>
      <c r="E483" s="276"/>
    </row>
    <row r="484" spans="1:5" ht="15.05">
      <c r="A484" s="129"/>
      <c r="B484" s="274"/>
      <c r="C484" s="98"/>
      <c r="D484" s="98"/>
      <c r="E484" s="276"/>
    </row>
    <row r="485" spans="1:5" ht="15.05">
      <c r="A485" s="129"/>
      <c r="B485" s="274"/>
      <c r="C485" s="98"/>
      <c r="D485" s="98"/>
      <c r="E485" s="276"/>
    </row>
    <row r="486" spans="1:5" ht="15.05">
      <c r="A486" s="129"/>
      <c r="B486" s="274"/>
      <c r="C486" s="98"/>
      <c r="D486" s="98"/>
      <c r="E486" s="276"/>
    </row>
    <row r="487" spans="1:5" ht="15.05">
      <c r="A487" s="129"/>
      <c r="B487" s="274"/>
      <c r="C487" s="98"/>
      <c r="D487" s="98"/>
      <c r="E487" s="276"/>
    </row>
    <row r="488" spans="1:5" ht="15.05">
      <c r="A488" s="129"/>
      <c r="B488" s="274"/>
      <c r="C488" s="98"/>
      <c r="D488" s="98"/>
      <c r="E488" s="276"/>
    </row>
    <row r="489" spans="1:5" ht="15.05">
      <c r="A489" s="129"/>
      <c r="B489" s="274"/>
      <c r="C489" s="98"/>
      <c r="D489" s="98"/>
      <c r="E489" s="276"/>
    </row>
    <row r="490" spans="1:5" ht="15.05">
      <c r="A490" s="129"/>
      <c r="B490" s="274"/>
      <c r="C490" s="98"/>
      <c r="D490" s="98"/>
      <c r="E490" s="276"/>
    </row>
    <row r="491" spans="1:5" ht="15.05">
      <c r="A491" s="129"/>
      <c r="B491" s="274"/>
      <c r="C491" s="98"/>
      <c r="D491" s="98"/>
      <c r="E491" s="276"/>
    </row>
    <row r="492" spans="1:5" ht="15.05">
      <c r="A492" s="129"/>
      <c r="B492" s="274"/>
      <c r="C492" s="98"/>
      <c r="D492" s="98"/>
      <c r="E492" s="276"/>
    </row>
    <row r="493" spans="1:5" ht="15.05">
      <c r="A493" s="129"/>
      <c r="B493" s="274"/>
      <c r="C493" s="98"/>
      <c r="D493" s="98"/>
      <c r="E493" s="276"/>
    </row>
    <row r="494" spans="1:5" ht="15.05">
      <c r="A494" s="129"/>
      <c r="B494" s="274"/>
      <c r="C494" s="98"/>
      <c r="D494" s="98"/>
      <c r="E494" s="276"/>
    </row>
    <row r="495" spans="1:5" ht="15.05">
      <c r="A495" s="129"/>
      <c r="B495" s="274"/>
      <c r="C495" s="98"/>
      <c r="D495" s="98"/>
      <c r="E495" s="276"/>
    </row>
    <row r="496" spans="1:5" ht="15.05">
      <c r="A496" s="129"/>
      <c r="B496" s="274"/>
      <c r="C496" s="98"/>
      <c r="D496" s="98"/>
      <c r="E496" s="276"/>
    </row>
    <row r="497" spans="1:5" ht="15.05">
      <c r="A497" s="129"/>
      <c r="B497" s="274"/>
      <c r="C497" s="98"/>
      <c r="D497" s="98"/>
      <c r="E497" s="276"/>
    </row>
    <row r="498" spans="1:5" ht="15.05">
      <c r="A498" s="129"/>
      <c r="B498" s="274"/>
      <c r="C498" s="98"/>
      <c r="D498" s="98"/>
      <c r="E498" s="276"/>
    </row>
    <row r="499" spans="1:5" ht="15.05">
      <c r="A499" s="129"/>
      <c r="B499" s="274"/>
      <c r="C499" s="98"/>
      <c r="D499" s="98"/>
      <c r="E499" s="276"/>
    </row>
    <row r="500" spans="1:5" ht="15.05">
      <c r="A500" s="129"/>
      <c r="B500" s="274"/>
      <c r="C500" s="98"/>
      <c r="D500" s="98"/>
      <c r="E500" s="276"/>
    </row>
    <row r="501" spans="1:5" ht="15.05">
      <c r="A501" s="129"/>
      <c r="B501" s="274"/>
      <c r="C501" s="98"/>
      <c r="D501" s="98"/>
      <c r="E501" s="276"/>
    </row>
    <row r="502" spans="1:5" ht="15.05">
      <c r="A502" s="129"/>
      <c r="B502" s="274"/>
      <c r="C502" s="98"/>
      <c r="D502" s="98"/>
      <c r="E502" s="276"/>
    </row>
    <row r="503" spans="1:5" ht="15.05">
      <c r="A503" s="129"/>
      <c r="B503" s="274"/>
      <c r="C503" s="98"/>
      <c r="D503" s="98"/>
      <c r="E503" s="276"/>
    </row>
    <row r="504" spans="1:5" ht="15.05">
      <c r="A504" s="129"/>
      <c r="B504" s="274"/>
      <c r="C504" s="98"/>
      <c r="D504" s="98"/>
      <c r="E504" s="276"/>
    </row>
    <row r="505" spans="1:5" ht="15.05">
      <c r="A505" s="129"/>
      <c r="B505" s="274"/>
      <c r="C505" s="98"/>
      <c r="D505" s="98"/>
      <c r="E505" s="276"/>
    </row>
    <row r="506" spans="1:5" ht="15.05">
      <c r="A506" s="129"/>
      <c r="B506" s="274"/>
      <c r="C506" s="98"/>
      <c r="D506" s="98"/>
      <c r="E506" s="276"/>
    </row>
    <row r="507" spans="1:5" ht="15.05">
      <c r="A507" s="129"/>
      <c r="B507" s="274"/>
      <c r="C507" s="98"/>
      <c r="D507" s="98"/>
      <c r="E507" s="276"/>
    </row>
    <row r="508" spans="1:5" ht="15.05">
      <c r="A508" s="129"/>
      <c r="B508" s="274"/>
      <c r="C508" s="98"/>
      <c r="D508" s="98"/>
      <c r="E508" s="276"/>
    </row>
    <row r="509" spans="1:5" ht="15.05">
      <c r="A509" s="129"/>
      <c r="B509" s="274"/>
      <c r="C509" s="98"/>
      <c r="D509" s="98"/>
      <c r="E509" s="276"/>
    </row>
    <row r="510" spans="1:5" ht="15.05">
      <c r="A510" s="129"/>
      <c r="B510" s="274"/>
      <c r="C510" s="98"/>
      <c r="D510" s="98"/>
      <c r="E510" s="276"/>
    </row>
    <row r="511" spans="1:5" ht="15.05">
      <c r="A511" s="129"/>
      <c r="B511" s="274"/>
      <c r="C511" s="98"/>
      <c r="D511" s="98"/>
      <c r="E511" s="276"/>
    </row>
    <row r="512" spans="1:5" ht="15.05">
      <c r="A512" s="129"/>
      <c r="B512" s="274"/>
      <c r="C512" s="98"/>
      <c r="D512" s="98"/>
      <c r="E512" s="276"/>
    </row>
    <row r="513" spans="1:5" ht="15.05">
      <c r="A513" s="129"/>
      <c r="B513" s="274"/>
      <c r="C513" s="98"/>
      <c r="D513" s="98"/>
      <c r="E513" s="276"/>
    </row>
    <row r="514" spans="1:5" ht="15.05">
      <c r="A514" s="129"/>
      <c r="B514" s="274"/>
      <c r="C514" s="98"/>
      <c r="D514" s="98"/>
      <c r="E514" s="276"/>
    </row>
    <row r="515" spans="1:5" ht="15.05">
      <c r="A515" s="129"/>
      <c r="B515" s="274"/>
      <c r="C515" s="98"/>
      <c r="D515" s="98"/>
      <c r="E515" s="276"/>
    </row>
    <row r="516" spans="1:5" ht="15.05">
      <c r="A516" s="129"/>
      <c r="B516" s="274"/>
      <c r="C516" s="98"/>
      <c r="D516" s="98"/>
      <c r="E516" s="276"/>
    </row>
    <row r="517" spans="1:5" ht="15.05">
      <c r="A517" s="129"/>
      <c r="B517" s="274"/>
      <c r="C517" s="98"/>
      <c r="D517" s="98"/>
      <c r="E517" s="276"/>
    </row>
    <row r="518" spans="1:5" ht="15.05">
      <c r="A518" s="129"/>
      <c r="B518" s="274"/>
      <c r="C518" s="98"/>
      <c r="D518" s="98"/>
      <c r="E518" s="276"/>
    </row>
    <row r="519" spans="1:5" ht="15.05">
      <c r="A519" s="129"/>
      <c r="B519" s="274"/>
      <c r="C519" s="98"/>
      <c r="D519" s="98"/>
      <c r="E519" s="276"/>
    </row>
    <row r="520" spans="1:5" ht="15.05">
      <c r="A520" s="129"/>
      <c r="B520" s="274"/>
      <c r="C520" s="98"/>
      <c r="D520" s="98"/>
      <c r="E520" s="276"/>
    </row>
    <row r="521" spans="1:5" ht="15.05">
      <c r="A521" s="129"/>
      <c r="B521" s="274"/>
      <c r="C521" s="98"/>
      <c r="D521" s="98"/>
      <c r="E521" s="276"/>
    </row>
    <row r="522" spans="1:5" ht="15.05">
      <c r="A522" s="129"/>
      <c r="B522" s="274"/>
      <c r="C522" s="98"/>
      <c r="D522" s="98"/>
      <c r="E522" s="276"/>
    </row>
    <row r="523" spans="1:5" ht="15.05">
      <c r="A523" s="129"/>
      <c r="B523" s="274"/>
      <c r="C523" s="98"/>
      <c r="D523" s="98"/>
      <c r="E523" s="276"/>
    </row>
    <row r="524" spans="1:5" ht="15.05">
      <c r="A524" s="129"/>
      <c r="B524" s="274"/>
      <c r="C524" s="98"/>
      <c r="D524" s="98"/>
      <c r="E524" s="276"/>
    </row>
    <row r="525" spans="1:5" ht="15.05">
      <c r="A525" s="129"/>
      <c r="B525" s="274"/>
      <c r="C525" s="98"/>
      <c r="D525" s="98"/>
      <c r="E525" s="276"/>
    </row>
    <row r="526" spans="1:5" ht="15.05">
      <c r="A526" s="129"/>
      <c r="B526" s="274"/>
      <c r="C526" s="98"/>
      <c r="D526" s="98"/>
      <c r="E526" s="276"/>
    </row>
    <row r="527" spans="1:5" ht="15.05">
      <c r="A527" s="129"/>
      <c r="B527" s="274"/>
      <c r="C527" s="98"/>
      <c r="D527" s="98"/>
      <c r="E527" s="276"/>
    </row>
    <row r="528" spans="1:5" ht="15.05">
      <c r="A528" s="129"/>
      <c r="B528" s="274"/>
      <c r="C528" s="98"/>
      <c r="D528" s="98"/>
      <c r="E528" s="276"/>
    </row>
    <row r="529" spans="1:5" ht="15.05">
      <c r="A529" s="129"/>
      <c r="B529" s="274"/>
      <c r="C529" s="98"/>
      <c r="D529" s="98"/>
      <c r="E529" s="276"/>
    </row>
    <row r="530" spans="1:5" ht="15.05">
      <c r="A530" s="129"/>
      <c r="B530" s="274"/>
      <c r="C530" s="98"/>
      <c r="D530" s="98"/>
      <c r="E530" s="276"/>
    </row>
    <row r="531" spans="1:5" ht="15.05">
      <c r="A531" s="129"/>
      <c r="B531" s="274"/>
      <c r="C531" s="98"/>
      <c r="D531" s="98"/>
      <c r="E531" s="276"/>
    </row>
    <row r="532" spans="1:5" ht="15.05">
      <c r="A532" s="129"/>
      <c r="B532" s="274"/>
      <c r="C532" s="98"/>
      <c r="D532" s="98"/>
      <c r="E532" s="276"/>
    </row>
    <row r="533" spans="1:5" ht="15.05">
      <c r="A533" s="129"/>
      <c r="B533" s="274"/>
      <c r="C533" s="98"/>
      <c r="D533" s="98"/>
      <c r="E533" s="276"/>
    </row>
    <row r="534" spans="1:5" ht="15.05">
      <c r="A534" s="129"/>
      <c r="B534" s="274"/>
      <c r="C534" s="98"/>
      <c r="D534" s="98"/>
      <c r="E534" s="276"/>
    </row>
    <row r="535" spans="1:5" ht="15.05">
      <c r="A535" s="129"/>
      <c r="B535" s="274"/>
      <c r="C535" s="98"/>
      <c r="D535" s="98"/>
      <c r="E535" s="276"/>
    </row>
    <row r="536" spans="1:5" ht="15.05">
      <c r="A536" s="129"/>
      <c r="B536" s="274"/>
      <c r="C536" s="98"/>
      <c r="D536" s="98"/>
      <c r="E536" s="276"/>
    </row>
    <row r="537" spans="1:5" ht="15.05">
      <c r="A537" s="129"/>
      <c r="B537" s="274"/>
      <c r="C537" s="98"/>
      <c r="D537" s="98"/>
      <c r="E537" s="276"/>
    </row>
    <row r="538" spans="1:5" ht="15.05">
      <c r="A538" s="129"/>
      <c r="B538" s="274"/>
      <c r="C538" s="98"/>
      <c r="D538" s="98"/>
      <c r="E538" s="276"/>
    </row>
    <row r="539" spans="1:5" ht="15.05">
      <c r="A539" s="129"/>
      <c r="B539" s="274"/>
      <c r="C539" s="98"/>
      <c r="D539" s="98"/>
      <c r="E539" s="276"/>
    </row>
    <row r="540" spans="1:5" ht="15.05">
      <c r="A540" s="129"/>
      <c r="B540" s="274"/>
      <c r="C540" s="98"/>
      <c r="D540" s="98"/>
      <c r="E540" s="276"/>
    </row>
    <row r="541" spans="1:5" ht="15.05">
      <c r="A541" s="129"/>
      <c r="B541" s="274"/>
      <c r="C541" s="98"/>
      <c r="D541" s="98"/>
      <c r="E541" s="276"/>
    </row>
    <row r="542" spans="1:5" ht="15.05">
      <c r="A542" s="129"/>
      <c r="B542" s="274"/>
      <c r="C542" s="98"/>
      <c r="D542" s="98"/>
      <c r="E542" s="276"/>
    </row>
    <row r="543" spans="1:5" ht="15.05">
      <c r="A543" s="129"/>
      <c r="B543" s="274"/>
      <c r="C543" s="98"/>
      <c r="D543" s="98"/>
      <c r="E543" s="276"/>
    </row>
    <row r="544" spans="1:5" ht="15.05">
      <c r="A544" s="129"/>
      <c r="B544" s="274"/>
      <c r="C544" s="98"/>
      <c r="D544" s="98"/>
      <c r="E544" s="276"/>
    </row>
    <row r="545" spans="1:5" ht="15.05">
      <c r="A545" s="129"/>
      <c r="B545" s="274"/>
      <c r="C545" s="98"/>
      <c r="D545" s="98"/>
      <c r="E545" s="276"/>
    </row>
    <row r="546" spans="1:5" ht="15.05">
      <c r="A546" s="129"/>
      <c r="B546" s="274"/>
      <c r="C546" s="98"/>
      <c r="D546" s="98"/>
      <c r="E546" s="276"/>
    </row>
    <row r="547" spans="1:5" ht="15.05">
      <c r="A547" s="129"/>
      <c r="B547" s="274"/>
      <c r="C547" s="98"/>
      <c r="D547" s="98"/>
      <c r="E547" s="276"/>
    </row>
    <row r="548" spans="1:5" ht="15.05">
      <c r="A548" s="129"/>
      <c r="B548" s="274"/>
      <c r="C548" s="98"/>
      <c r="D548" s="98"/>
      <c r="E548" s="276"/>
    </row>
    <row r="549" spans="1:5" ht="15.05">
      <c r="A549" s="129"/>
      <c r="B549" s="274"/>
      <c r="C549" s="98"/>
      <c r="D549" s="98"/>
      <c r="E549" s="276"/>
    </row>
    <row r="550" spans="1:5" ht="15.05">
      <c r="A550" s="129"/>
      <c r="B550" s="274"/>
      <c r="C550" s="98"/>
      <c r="D550" s="98"/>
      <c r="E550" s="276"/>
    </row>
    <row r="551" spans="1:5" ht="15.05">
      <c r="A551" s="129"/>
      <c r="B551" s="274"/>
      <c r="C551" s="98"/>
      <c r="D551" s="98"/>
      <c r="E551" s="276"/>
    </row>
    <row r="552" spans="1:5" ht="15.05">
      <c r="A552" s="129"/>
      <c r="B552" s="274"/>
      <c r="C552" s="98"/>
      <c r="D552" s="98"/>
      <c r="E552" s="276"/>
    </row>
    <row r="553" spans="1:5" ht="15.05">
      <c r="A553" s="129"/>
      <c r="B553" s="274"/>
      <c r="C553" s="98"/>
      <c r="D553" s="98"/>
      <c r="E553" s="276"/>
    </row>
    <row r="554" spans="1:5" ht="15.05">
      <c r="A554" s="129"/>
      <c r="B554" s="274"/>
      <c r="C554" s="98"/>
      <c r="D554" s="98"/>
      <c r="E554" s="276"/>
    </row>
    <row r="555" spans="1:5" ht="15.05">
      <c r="A555" s="129"/>
      <c r="B555" s="274"/>
      <c r="C555" s="98"/>
      <c r="D555" s="98"/>
      <c r="E555" s="276"/>
    </row>
    <row r="556" spans="1:5" ht="15.05">
      <c r="A556" s="129"/>
      <c r="B556" s="274"/>
      <c r="C556" s="98"/>
      <c r="D556" s="98"/>
      <c r="E556" s="276"/>
    </row>
    <row r="557" spans="1:5" ht="15.05">
      <c r="A557" s="129"/>
      <c r="B557" s="274"/>
      <c r="C557" s="98"/>
      <c r="D557" s="98"/>
      <c r="E557" s="276"/>
    </row>
    <row r="558" spans="1:5" ht="15.05">
      <c r="A558" s="129"/>
      <c r="B558" s="274"/>
      <c r="C558" s="98"/>
      <c r="D558" s="98"/>
      <c r="E558" s="276"/>
    </row>
    <row r="559" spans="1:5" ht="15.05">
      <c r="A559" s="129"/>
      <c r="B559" s="274"/>
      <c r="C559" s="98"/>
      <c r="D559" s="98"/>
      <c r="E559" s="276"/>
    </row>
    <row r="560" spans="1:5" ht="15.05">
      <c r="A560" s="129"/>
      <c r="B560" s="274"/>
      <c r="C560" s="98"/>
      <c r="D560" s="98"/>
      <c r="E560" s="276"/>
    </row>
    <row r="561" spans="1:5" ht="15.05">
      <c r="A561" s="129"/>
      <c r="B561" s="274"/>
      <c r="C561" s="98"/>
      <c r="D561" s="98"/>
      <c r="E561" s="276"/>
    </row>
    <row r="562" spans="1:5" ht="15.05">
      <c r="A562" s="129"/>
      <c r="B562" s="274"/>
      <c r="C562" s="98"/>
      <c r="D562" s="98"/>
      <c r="E562" s="276"/>
    </row>
    <row r="563" spans="1:5" ht="15.05">
      <c r="A563" s="129"/>
      <c r="B563" s="274"/>
      <c r="C563" s="98"/>
      <c r="D563" s="98"/>
      <c r="E563" s="276"/>
    </row>
    <row r="564" spans="1:5" ht="15.05">
      <c r="A564" s="129"/>
      <c r="B564" s="274"/>
      <c r="C564" s="98"/>
      <c r="D564" s="98"/>
      <c r="E564" s="276"/>
    </row>
    <row r="565" spans="1:5" ht="15.05">
      <c r="A565" s="129"/>
      <c r="B565" s="274"/>
      <c r="C565" s="98"/>
      <c r="D565" s="98"/>
      <c r="E565" s="276"/>
    </row>
    <row r="566" spans="1:5" ht="15.05">
      <c r="A566" s="129"/>
      <c r="B566" s="274"/>
      <c r="C566" s="98"/>
      <c r="D566" s="98"/>
      <c r="E566" s="276"/>
    </row>
    <row r="567" spans="1:5" ht="15.05">
      <c r="A567" s="129"/>
      <c r="B567" s="274"/>
      <c r="C567" s="98"/>
      <c r="D567" s="98"/>
      <c r="E567" s="276"/>
    </row>
    <row r="568" spans="1:5" ht="15.05">
      <c r="A568" s="129"/>
      <c r="B568" s="274"/>
      <c r="C568" s="98"/>
      <c r="D568" s="98"/>
      <c r="E568" s="276"/>
    </row>
    <row r="569" spans="1:5" ht="15.05">
      <c r="A569" s="129"/>
      <c r="B569" s="274"/>
      <c r="C569" s="98"/>
      <c r="D569" s="98"/>
      <c r="E569" s="276"/>
    </row>
    <row r="570" spans="1:5" ht="15.05">
      <c r="A570" s="129"/>
      <c r="B570" s="274"/>
      <c r="C570" s="98"/>
      <c r="D570" s="98"/>
      <c r="E570" s="276"/>
    </row>
    <row r="571" spans="1:5" ht="15.05">
      <c r="A571" s="129"/>
      <c r="B571" s="274"/>
      <c r="C571" s="98"/>
      <c r="D571" s="98"/>
      <c r="E571" s="276"/>
    </row>
    <row r="572" spans="1:5" ht="15.05">
      <c r="A572" s="129"/>
      <c r="B572" s="274"/>
      <c r="C572" s="98"/>
      <c r="D572" s="98"/>
      <c r="E572" s="276"/>
    </row>
    <row r="573" spans="1:5" ht="15.05">
      <c r="A573" s="129"/>
      <c r="B573" s="274"/>
      <c r="C573" s="98"/>
      <c r="D573" s="98"/>
      <c r="E573" s="276"/>
    </row>
    <row r="574" spans="1:5" ht="15.05">
      <c r="A574" s="129"/>
      <c r="B574" s="274"/>
      <c r="C574" s="98"/>
      <c r="D574" s="98"/>
      <c r="E574" s="276"/>
    </row>
    <row r="575" spans="1:5" ht="15.05">
      <c r="A575" s="129"/>
      <c r="B575" s="274"/>
      <c r="C575" s="98"/>
      <c r="D575" s="98"/>
      <c r="E575" s="276"/>
    </row>
    <row r="576" spans="1:5" ht="15.05">
      <c r="A576" s="129"/>
      <c r="B576" s="274"/>
      <c r="C576" s="98"/>
      <c r="D576" s="98"/>
      <c r="E576" s="276"/>
    </row>
    <row r="577" spans="1:5" ht="15.05">
      <c r="A577" s="129"/>
      <c r="B577" s="274"/>
      <c r="C577" s="98"/>
      <c r="D577" s="98"/>
      <c r="E577" s="276"/>
    </row>
    <row r="578" spans="1:5" ht="15.05">
      <c r="A578" s="129"/>
      <c r="B578" s="274"/>
      <c r="C578" s="98"/>
      <c r="D578" s="98"/>
      <c r="E578" s="276"/>
    </row>
    <row r="579" spans="1:5" ht="15.05">
      <c r="A579" s="129"/>
      <c r="B579" s="274"/>
      <c r="C579" s="98"/>
      <c r="D579" s="98"/>
      <c r="E579" s="276"/>
    </row>
    <row r="580" spans="1:5" ht="15.05">
      <c r="A580" s="129"/>
      <c r="B580" s="274"/>
      <c r="C580" s="98"/>
      <c r="D580" s="98"/>
      <c r="E580" s="276"/>
    </row>
    <row r="581" spans="1:5" ht="15.05">
      <c r="A581" s="129"/>
      <c r="B581" s="274"/>
      <c r="C581" s="98"/>
      <c r="D581" s="98"/>
      <c r="E581" s="276"/>
    </row>
    <row r="582" spans="1:5" ht="15.05">
      <c r="A582" s="129"/>
      <c r="B582" s="274"/>
      <c r="C582" s="98"/>
      <c r="D582" s="98"/>
      <c r="E582" s="276"/>
    </row>
    <row r="583" spans="1:5" ht="15.05">
      <c r="A583" s="129"/>
      <c r="B583" s="274"/>
      <c r="C583" s="98"/>
      <c r="D583" s="98"/>
      <c r="E583" s="276"/>
    </row>
    <row r="584" spans="1:5" ht="15.05">
      <c r="A584" s="129"/>
      <c r="B584" s="274"/>
      <c r="C584" s="98"/>
      <c r="D584" s="98"/>
      <c r="E584" s="276"/>
    </row>
    <row r="585" spans="1:5" ht="15.05">
      <c r="A585" s="129"/>
      <c r="B585" s="274"/>
      <c r="C585" s="98"/>
      <c r="D585" s="98"/>
      <c r="E585" s="276"/>
    </row>
    <row r="586" spans="1:5" ht="15.05">
      <c r="A586" s="129"/>
      <c r="B586" s="274"/>
      <c r="C586" s="98"/>
      <c r="D586" s="98"/>
      <c r="E586" s="276"/>
    </row>
    <row r="587" spans="1:5" ht="15.05">
      <c r="A587" s="129"/>
      <c r="B587" s="274"/>
      <c r="C587" s="98"/>
      <c r="D587" s="98"/>
      <c r="E587" s="276"/>
    </row>
    <row r="588" spans="1:5" ht="15.05">
      <c r="A588" s="129"/>
      <c r="B588" s="274"/>
      <c r="C588" s="98"/>
      <c r="D588" s="98"/>
      <c r="E588" s="276"/>
    </row>
    <row r="589" spans="1:5" ht="15.05">
      <c r="A589" s="129"/>
      <c r="B589" s="274"/>
      <c r="C589" s="98"/>
      <c r="D589" s="98"/>
      <c r="E589" s="276"/>
    </row>
    <row r="590" spans="1:5" ht="15.05">
      <c r="A590" s="129"/>
      <c r="B590" s="274"/>
      <c r="C590" s="98"/>
      <c r="D590" s="98"/>
      <c r="E590" s="276"/>
    </row>
    <row r="591" spans="1:5" ht="15.05">
      <c r="A591" s="129"/>
      <c r="B591" s="274"/>
      <c r="C591" s="98"/>
      <c r="D591" s="98"/>
      <c r="E591" s="276"/>
    </row>
    <row r="592" spans="1:5" ht="15.05">
      <c r="A592" s="129"/>
      <c r="B592" s="274"/>
      <c r="C592" s="98"/>
      <c r="D592" s="98"/>
      <c r="E592" s="276"/>
    </row>
    <row r="593" spans="1:5" ht="15.05">
      <c r="A593" s="129"/>
      <c r="B593" s="274"/>
      <c r="C593" s="98"/>
      <c r="D593" s="98"/>
      <c r="E593" s="276"/>
    </row>
    <row r="594" spans="1:5" ht="15.05">
      <c r="A594" s="129"/>
      <c r="B594" s="274"/>
      <c r="C594" s="98"/>
      <c r="D594" s="98"/>
      <c r="E594" s="276"/>
    </row>
    <row r="595" spans="1:5" ht="15.05">
      <c r="A595" s="129"/>
      <c r="B595" s="274"/>
      <c r="C595" s="98"/>
      <c r="D595" s="98"/>
      <c r="E595" s="276"/>
    </row>
    <row r="596" spans="1:5" ht="15.05">
      <c r="A596" s="129"/>
      <c r="B596" s="274"/>
      <c r="C596" s="98"/>
      <c r="D596" s="98"/>
      <c r="E596" s="276"/>
    </row>
    <row r="597" spans="1:5" ht="15.05">
      <c r="A597" s="129"/>
      <c r="B597" s="274"/>
      <c r="C597" s="98"/>
      <c r="D597" s="98"/>
      <c r="E597" s="276"/>
    </row>
    <row r="598" spans="1:5" ht="15.05">
      <c r="A598" s="129"/>
      <c r="B598" s="274"/>
      <c r="C598" s="98"/>
      <c r="D598" s="98"/>
      <c r="E598" s="276"/>
    </row>
    <row r="599" spans="1:5" ht="15.05">
      <c r="A599" s="129"/>
      <c r="B599" s="274"/>
      <c r="C599" s="98"/>
      <c r="D599" s="98"/>
      <c r="E599" s="276"/>
    </row>
    <row r="600" spans="1:5" ht="15.05">
      <c r="A600" s="129"/>
      <c r="B600" s="274"/>
      <c r="C600" s="98"/>
      <c r="D600" s="98"/>
      <c r="E600" s="276"/>
    </row>
    <row r="601" spans="1:5" ht="15.05">
      <c r="A601" s="129"/>
      <c r="B601" s="274"/>
      <c r="C601" s="98"/>
      <c r="D601" s="98"/>
      <c r="E601" s="276"/>
    </row>
    <row r="602" spans="1:5" ht="15.05">
      <c r="A602" s="129"/>
      <c r="B602" s="274"/>
      <c r="C602" s="98"/>
      <c r="D602" s="98"/>
      <c r="E602" s="276"/>
    </row>
    <row r="603" spans="1:5" ht="15.05">
      <c r="A603" s="129"/>
      <c r="B603" s="274"/>
      <c r="C603" s="98"/>
      <c r="D603" s="98"/>
      <c r="E603" s="276"/>
    </row>
    <row r="604" spans="1:5" ht="15.05">
      <c r="A604" s="129"/>
      <c r="B604" s="274"/>
      <c r="C604" s="98"/>
      <c r="D604" s="98"/>
      <c r="E604" s="276"/>
    </row>
    <row r="605" spans="1:5" ht="15.05">
      <c r="A605" s="129"/>
      <c r="B605" s="274"/>
      <c r="C605" s="98"/>
      <c r="D605" s="98"/>
      <c r="E605" s="276"/>
    </row>
    <row r="606" spans="1:5" ht="15.05">
      <c r="A606" s="129"/>
      <c r="B606" s="274"/>
      <c r="C606" s="98"/>
      <c r="D606" s="98"/>
      <c r="E606" s="276"/>
    </row>
    <row r="607" spans="1:5" ht="15.05">
      <c r="A607" s="129"/>
      <c r="B607" s="274"/>
      <c r="C607" s="98"/>
      <c r="D607" s="98"/>
      <c r="E607" s="276"/>
    </row>
    <row r="608" spans="1:5" ht="15.05">
      <c r="A608" s="129"/>
      <c r="B608" s="274"/>
      <c r="C608" s="98"/>
      <c r="D608" s="98"/>
      <c r="E608" s="276"/>
    </row>
    <row r="609" spans="1:5" ht="15.05">
      <c r="A609" s="129"/>
      <c r="B609" s="274"/>
      <c r="C609" s="98"/>
      <c r="D609" s="98"/>
      <c r="E609" s="276"/>
    </row>
    <row r="610" spans="1:5" ht="15.05">
      <c r="A610" s="129"/>
      <c r="B610" s="274"/>
      <c r="C610" s="98"/>
      <c r="D610" s="98"/>
      <c r="E610" s="276"/>
    </row>
    <row r="611" spans="1:5" ht="15.05">
      <c r="A611" s="129"/>
      <c r="B611" s="274"/>
      <c r="C611" s="98"/>
      <c r="D611" s="98"/>
      <c r="E611" s="276"/>
    </row>
    <row r="612" spans="1:5" ht="15.05">
      <c r="A612" s="129"/>
      <c r="B612" s="274"/>
      <c r="C612" s="98"/>
      <c r="D612" s="98"/>
      <c r="E612" s="276"/>
    </row>
    <row r="613" spans="1:5" ht="15.05">
      <c r="A613" s="129"/>
      <c r="B613" s="274"/>
      <c r="C613" s="98"/>
      <c r="D613" s="98"/>
      <c r="E613" s="276"/>
    </row>
    <row r="614" spans="1:5" ht="15.05">
      <c r="A614" s="129"/>
      <c r="B614" s="274"/>
      <c r="C614" s="98"/>
      <c r="D614" s="98"/>
      <c r="E614" s="276"/>
    </row>
    <row r="615" spans="1:5" ht="15.05">
      <c r="A615" s="129"/>
      <c r="B615" s="274"/>
      <c r="C615" s="98"/>
      <c r="D615" s="98"/>
      <c r="E615" s="276"/>
    </row>
    <row r="616" spans="1:5" ht="15.05">
      <c r="A616" s="129"/>
      <c r="B616" s="274"/>
      <c r="C616" s="98"/>
      <c r="D616" s="98"/>
      <c r="E616" s="276"/>
    </row>
    <row r="617" spans="1:5" ht="15.05">
      <c r="A617" s="129"/>
      <c r="B617" s="274"/>
      <c r="C617" s="98"/>
      <c r="D617" s="98"/>
      <c r="E617" s="276"/>
    </row>
    <row r="618" spans="1:5" ht="15.05">
      <c r="A618" s="129"/>
      <c r="B618" s="274"/>
      <c r="C618" s="98"/>
      <c r="D618" s="98"/>
      <c r="E618" s="276"/>
    </row>
    <row r="619" spans="1:5" ht="15.05">
      <c r="A619" s="129"/>
      <c r="B619" s="274"/>
      <c r="C619" s="98"/>
      <c r="D619" s="98"/>
      <c r="E619" s="276"/>
    </row>
    <row r="620" spans="1:5" ht="15.05">
      <c r="A620" s="129"/>
      <c r="B620" s="274"/>
      <c r="C620" s="98"/>
      <c r="D620" s="98"/>
      <c r="E620" s="276"/>
    </row>
    <row r="621" spans="1:5" ht="15.05">
      <c r="A621" s="129"/>
      <c r="B621" s="274"/>
      <c r="C621" s="98"/>
      <c r="D621" s="98"/>
      <c r="E621" s="276"/>
    </row>
    <row r="622" spans="1:5" ht="15.05">
      <c r="A622" s="129"/>
      <c r="B622" s="274"/>
      <c r="C622" s="98"/>
      <c r="D622" s="98"/>
      <c r="E622" s="276"/>
    </row>
    <row r="623" spans="1:5" ht="15.05">
      <c r="A623" s="129"/>
      <c r="B623" s="274"/>
      <c r="C623" s="98"/>
      <c r="D623" s="98"/>
      <c r="E623" s="276"/>
    </row>
    <row r="624" spans="1:5" ht="15.05">
      <c r="A624" s="129"/>
      <c r="B624" s="274"/>
      <c r="C624" s="98"/>
      <c r="D624" s="98"/>
      <c r="E624" s="276"/>
    </row>
    <row r="625" spans="1:5" ht="15.05">
      <c r="A625" s="129"/>
      <c r="B625" s="274"/>
      <c r="C625" s="98"/>
      <c r="D625" s="98"/>
      <c r="E625" s="276"/>
    </row>
    <row r="626" spans="1:5" ht="15.05">
      <c r="A626" s="129"/>
      <c r="B626" s="274"/>
      <c r="C626" s="98"/>
      <c r="D626" s="98"/>
      <c r="E626" s="276"/>
    </row>
    <row r="627" spans="1:5" ht="15.05">
      <c r="A627" s="129"/>
      <c r="B627" s="274"/>
      <c r="C627" s="98"/>
      <c r="D627" s="98"/>
      <c r="E627" s="276"/>
    </row>
    <row r="628" spans="1:5" ht="15.05">
      <c r="A628" s="129"/>
      <c r="B628" s="274"/>
      <c r="C628" s="98"/>
      <c r="D628" s="98"/>
      <c r="E628" s="276"/>
    </row>
    <row r="629" spans="1:5" ht="15.05">
      <c r="A629" s="129"/>
      <c r="B629" s="274"/>
      <c r="C629" s="98"/>
      <c r="D629" s="98"/>
      <c r="E629" s="276"/>
    </row>
    <row r="630" spans="1:5" ht="15.05">
      <c r="A630" s="129"/>
      <c r="B630" s="274"/>
      <c r="C630" s="98"/>
      <c r="D630" s="98"/>
      <c r="E630" s="276"/>
    </row>
    <row r="631" spans="1:5" ht="15.05">
      <c r="A631" s="129"/>
      <c r="B631" s="274"/>
      <c r="C631" s="98"/>
      <c r="D631" s="98"/>
      <c r="E631" s="276"/>
    </row>
    <row r="632" spans="1:5" ht="15.05">
      <c r="A632" s="129"/>
      <c r="B632" s="274"/>
      <c r="C632" s="98"/>
      <c r="D632" s="98"/>
      <c r="E632" s="276"/>
    </row>
    <row r="633" spans="1:5" ht="15.05">
      <c r="A633" s="129"/>
      <c r="B633" s="274"/>
      <c r="C633" s="98"/>
      <c r="D633" s="98"/>
      <c r="E633" s="276"/>
    </row>
    <row r="634" spans="1:5" ht="15.05">
      <c r="A634" s="129"/>
      <c r="B634" s="274"/>
      <c r="C634" s="98"/>
      <c r="D634" s="98"/>
      <c r="E634" s="276"/>
    </row>
    <row r="635" spans="1:5" ht="15.05">
      <c r="A635" s="129"/>
      <c r="B635" s="274"/>
      <c r="C635" s="98"/>
      <c r="D635" s="98"/>
      <c r="E635" s="276"/>
    </row>
    <row r="636" spans="1:5" ht="15.05">
      <c r="A636" s="129"/>
      <c r="B636" s="274"/>
      <c r="C636" s="98"/>
      <c r="D636" s="98"/>
      <c r="E636" s="276"/>
    </row>
    <row r="637" spans="1:5" ht="15.05">
      <c r="A637" s="129"/>
      <c r="B637" s="274"/>
      <c r="C637" s="98"/>
      <c r="D637" s="98"/>
      <c r="E637" s="276"/>
    </row>
    <row r="638" spans="1:5" ht="15.05">
      <c r="A638" s="129"/>
      <c r="B638" s="274"/>
      <c r="C638" s="98"/>
      <c r="D638" s="98"/>
      <c r="E638" s="276"/>
    </row>
    <row r="639" spans="1:5" ht="15.05">
      <c r="A639" s="129"/>
      <c r="B639" s="274"/>
      <c r="C639" s="98"/>
      <c r="D639" s="98"/>
      <c r="E639" s="276"/>
    </row>
    <row r="640" spans="1:5" ht="15.05">
      <c r="A640" s="129"/>
      <c r="B640" s="274"/>
      <c r="C640" s="98"/>
      <c r="D640" s="98"/>
      <c r="E640" s="276"/>
    </row>
    <row r="641" spans="1:5" ht="15.05">
      <c r="A641" s="129"/>
      <c r="B641" s="274"/>
      <c r="C641" s="98"/>
      <c r="D641" s="98"/>
      <c r="E641" s="276"/>
    </row>
    <row r="642" spans="1:5" ht="15.05">
      <c r="A642" s="129"/>
      <c r="B642" s="274"/>
      <c r="C642" s="98"/>
      <c r="D642" s="98"/>
      <c r="E642" s="276"/>
    </row>
    <row r="643" spans="1:5" ht="15.05">
      <c r="A643" s="129"/>
      <c r="B643" s="274"/>
      <c r="C643" s="98"/>
      <c r="D643" s="98"/>
      <c r="E643" s="276"/>
    </row>
    <row r="644" spans="1:5" ht="15.05">
      <c r="A644" s="129"/>
      <c r="B644" s="274"/>
      <c r="C644" s="98"/>
      <c r="D644" s="98"/>
      <c r="E644" s="276"/>
    </row>
    <row r="645" spans="1:5" ht="15.05">
      <c r="A645" s="129"/>
      <c r="B645" s="274"/>
      <c r="C645" s="98"/>
      <c r="D645" s="98"/>
      <c r="E645" s="276"/>
    </row>
    <row r="646" spans="1:5" ht="15.05">
      <c r="A646" s="129"/>
      <c r="B646" s="274"/>
      <c r="C646" s="98"/>
      <c r="D646" s="98"/>
      <c r="E646" s="276"/>
    </row>
    <row r="647" spans="1:5" ht="15.05">
      <c r="A647" s="129"/>
      <c r="B647" s="274"/>
      <c r="C647" s="98"/>
      <c r="D647" s="98"/>
      <c r="E647" s="276"/>
    </row>
    <row r="648" spans="1:5" ht="15.05">
      <c r="A648" s="129"/>
      <c r="B648" s="274"/>
      <c r="C648" s="98"/>
      <c r="D648" s="98"/>
      <c r="E648" s="276"/>
    </row>
    <row r="649" spans="1:5" ht="15.05">
      <c r="A649" s="129"/>
      <c r="B649" s="274"/>
      <c r="C649" s="98"/>
      <c r="D649" s="98"/>
      <c r="E649" s="276"/>
    </row>
    <row r="650" spans="1:5" ht="15.05">
      <c r="A650" s="129"/>
      <c r="B650" s="274"/>
      <c r="C650" s="98"/>
      <c r="D650" s="98"/>
      <c r="E650" s="276"/>
    </row>
    <row r="651" spans="1:5" ht="15.05">
      <c r="A651" s="129"/>
      <c r="B651" s="274"/>
      <c r="C651" s="98"/>
      <c r="D651" s="98"/>
      <c r="E651" s="276"/>
    </row>
    <row r="652" spans="1:5" ht="15.05">
      <c r="A652" s="129"/>
      <c r="B652" s="274"/>
      <c r="C652" s="98"/>
      <c r="D652" s="98"/>
      <c r="E652" s="276"/>
    </row>
    <row r="653" spans="1:5" ht="15.05">
      <c r="A653" s="129"/>
      <c r="B653" s="274"/>
      <c r="C653" s="98"/>
      <c r="D653" s="98"/>
      <c r="E653" s="276"/>
    </row>
    <row r="654" spans="1:5" ht="15.05">
      <c r="A654" s="129"/>
      <c r="B654" s="274"/>
      <c r="C654" s="98"/>
      <c r="D654" s="98"/>
      <c r="E654" s="276"/>
    </row>
    <row r="655" spans="1:5" ht="15.05">
      <c r="A655" s="129"/>
      <c r="B655" s="274"/>
      <c r="C655" s="98"/>
      <c r="D655" s="98"/>
      <c r="E655" s="276"/>
    </row>
    <row r="656" spans="1:5" ht="15.05">
      <c r="A656" s="129"/>
      <c r="B656" s="274"/>
      <c r="C656" s="98"/>
      <c r="D656" s="98"/>
      <c r="E656" s="276"/>
    </row>
    <row r="657" spans="1:5" ht="15.05">
      <c r="A657" s="129"/>
      <c r="B657" s="274"/>
      <c r="C657" s="98"/>
      <c r="D657" s="98"/>
      <c r="E657" s="276"/>
    </row>
    <row r="658" spans="1:5" ht="15.05">
      <c r="A658" s="129"/>
      <c r="B658" s="274"/>
      <c r="C658" s="98"/>
      <c r="D658" s="98"/>
      <c r="E658" s="276"/>
    </row>
    <row r="659" spans="1:5" ht="15.05">
      <c r="A659" s="129"/>
      <c r="B659" s="274"/>
      <c r="C659" s="98"/>
      <c r="D659" s="98"/>
      <c r="E659" s="276"/>
    </row>
    <row r="660" spans="1:5" ht="15.05">
      <c r="A660" s="129"/>
      <c r="B660" s="274"/>
      <c r="C660" s="98"/>
      <c r="D660" s="98"/>
      <c r="E660" s="276"/>
    </row>
    <row r="661" spans="1:5" ht="15.05">
      <c r="A661" s="129"/>
      <c r="B661" s="274"/>
      <c r="C661" s="98"/>
      <c r="D661" s="98"/>
      <c r="E661" s="276"/>
    </row>
    <row r="662" spans="1:5" ht="15.05">
      <c r="A662" s="129"/>
      <c r="B662" s="274"/>
      <c r="C662" s="98"/>
      <c r="D662" s="98"/>
      <c r="E662" s="276"/>
    </row>
    <row r="663" spans="1:5" ht="15.05">
      <c r="A663" s="129"/>
      <c r="B663" s="274"/>
      <c r="C663" s="98"/>
      <c r="D663" s="98"/>
      <c r="E663" s="276"/>
    </row>
    <row r="664" spans="1:5" ht="15.05">
      <c r="A664" s="129"/>
      <c r="B664" s="274"/>
      <c r="C664" s="98"/>
      <c r="D664" s="98"/>
      <c r="E664" s="276"/>
    </row>
    <row r="665" spans="1:5" ht="15.05">
      <c r="A665" s="129"/>
      <c r="B665" s="274"/>
      <c r="C665" s="98"/>
      <c r="D665" s="98"/>
      <c r="E665" s="276"/>
    </row>
    <row r="666" spans="1:5" ht="15.05">
      <c r="A666" s="129"/>
      <c r="B666" s="274"/>
      <c r="C666" s="98"/>
      <c r="D666" s="98"/>
      <c r="E666" s="276"/>
    </row>
    <row r="667" spans="1:5" ht="15.05">
      <c r="A667" s="129"/>
      <c r="B667" s="274"/>
      <c r="C667" s="98"/>
      <c r="D667" s="98"/>
      <c r="E667" s="276"/>
    </row>
    <row r="668" spans="1:5" ht="15.05">
      <c r="A668" s="129"/>
      <c r="B668" s="274"/>
      <c r="C668" s="98"/>
      <c r="D668" s="98"/>
      <c r="E668" s="276"/>
    </row>
    <row r="669" spans="1:5" ht="15.05">
      <c r="A669" s="129"/>
      <c r="B669" s="274"/>
      <c r="C669" s="98"/>
      <c r="D669" s="98"/>
      <c r="E669" s="276"/>
    </row>
    <row r="670" spans="1:5" ht="15.05">
      <c r="A670" s="129"/>
      <c r="B670" s="274"/>
      <c r="C670" s="98"/>
      <c r="D670" s="98"/>
      <c r="E670" s="276"/>
    </row>
    <row r="671" spans="1:5" ht="15.05">
      <c r="A671" s="129"/>
      <c r="B671" s="274"/>
      <c r="C671" s="98"/>
      <c r="D671" s="98"/>
      <c r="E671" s="276"/>
    </row>
    <row r="672" spans="1:5" ht="15.05">
      <c r="A672" s="129"/>
      <c r="B672" s="274"/>
      <c r="C672" s="98"/>
      <c r="D672" s="98"/>
      <c r="E672" s="276"/>
    </row>
    <row r="673" spans="1:5" ht="15.05">
      <c r="A673" s="129"/>
      <c r="B673" s="274"/>
      <c r="C673" s="98"/>
      <c r="D673" s="98"/>
      <c r="E673" s="276"/>
    </row>
    <row r="674" spans="1:5" ht="15.05">
      <c r="A674" s="129"/>
      <c r="B674" s="274"/>
      <c r="C674" s="98"/>
      <c r="D674" s="98"/>
      <c r="E674" s="276"/>
    </row>
    <row r="675" spans="1:5" ht="15.05">
      <c r="A675" s="129"/>
      <c r="B675" s="274"/>
      <c r="C675" s="98"/>
      <c r="D675" s="98"/>
      <c r="E675" s="276"/>
    </row>
    <row r="676" spans="1:5" ht="15.05">
      <c r="A676" s="129"/>
      <c r="B676" s="274"/>
      <c r="C676" s="98"/>
      <c r="D676" s="98"/>
      <c r="E676" s="276"/>
    </row>
    <row r="677" spans="1:5" ht="15.05">
      <c r="A677" s="129"/>
      <c r="B677" s="274"/>
      <c r="C677" s="98"/>
      <c r="D677" s="98"/>
      <c r="E677" s="276"/>
    </row>
    <row r="678" spans="1:5" ht="15.05">
      <c r="A678" s="129"/>
      <c r="B678" s="274"/>
      <c r="C678" s="98"/>
      <c r="D678" s="98"/>
      <c r="E678" s="276"/>
    </row>
    <row r="679" spans="1:5" ht="15.05">
      <c r="A679" s="129"/>
      <c r="B679" s="274"/>
      <c r="C679" s="98"/>
      <c r="D679" s="98"/>
      <c r="E679" s="276"/>
    </row>
    <row r="680" spans="1:5" ht="15.05">
      <c r="A680" s="129"/>
      <c r="B680" s="274"/>
      <c r="C680" s="98"/>
      <c r="D680" s="98"/>
      <c r="E680" s="276"/>
    </row>
    <row r="681" spans="1:5" ht="15.05">
      <c r="A681" s="129"/>
      <c r="B681" s="274"/>
      <c r="C681" s="98"/>
      <c r="D681" s="98"/>
      <c r="E681" s="276"/>
    </row>
    <row r="682" spans="1:5" ht="15.05">
      <c r="A682" s="129"/>
      <c r="B682" s="274"/>
      <c r="C682" s="98"/>
      <c r="D682" s="98"/>
      <c r="E682" s="276"/>
    </row>
    <row r="683" spans="1:5" ht="15.05">
      <c r="A683" s="129"/>
      <c r="B683" s="274"/>
      <c r="C683" s="98"/>
      <c r="D683" s="98"/>
      <c r="E683" s="276"/>
    </row>
    <row r="684" spans="1:5" ht="15.05">
      <c r="A684" s="129"/>
      <c r="B684" s="274"/>
      <c r="C684" s="98"/>
      <c r="D684" s="98"/>
      <c r="E684" s="276"/>
    </row>
    <row r="685" spans="1:5" ht="15.05">
      <c r="A685" s="129"/>
      <c r="B685" s="274"/>
      <c r="C685" s="98"/>
      <c r="D685" s="98"/>
      <c r="E685" s="276"/>
    </row>
    <row r="686" spans="1:5" ht="15.05">
      <c r="A686" s="129"/>
      <c r="B686" s="274"/>
      <c r="C686" s="98"/>
      <c r="D686" s="98"/>
      <c r="E686" s="276"/>
    </row>
    <row r="687" spans="1:5" ht="15.05">
      <c r="A687" s="129"/>
      <c r="B687" s="274"/>
      <c r="C687" s="98"/>
      <c r="D687" s="98"/>
      <c r="E687" s="276"/>
    </row>
    <row r="688" spans="1:5" ht="15.05">
      <c r="A688" s="129"/>
      <c r="B688" s="274"/>
      <c r="C688" s="98"/>
      <c r="D688" s="98"/>
      <c r="E688" s="276"/>
    </row>
    <row r="689" spans="1:5" ht="15.05">
      <c r="A689" s="129"/>
      <c r="B689" s="274"/>
      <c r="C689" s="98"/>
      <c r="D689" s="98"/>
      <c r="E689" s="276"/>
    </row>
    <row r="690" spans="1:5" ht="15.05">
      <c r="A690" s="129"/>
      <c r="B690" s="274"/>
      <c r="C690" s="98"/>
      <c r="D690" s="98"/>
      <c r="E690" s="276"/>
    </row>
    <row r="691" spans="1:5" ht="15.05">
      <c r="A691" s="129"/>
      <c r="B691" s="274"/>
      <c r="C691" s="98"/>
      <c r="D691" s="98"/>
      <c r="E691" s="276"/>
    </row>
    <row r="692" spans="1:5" ht="15.05">
      <c r="A692" s="129"/>
      <c r="B692" s="274"/>
      <c r="C692" s="98"/>
      <c r="D692" s="98"/>
      <c r="E692" s="276"/>
    </row>
    <row r="693" spans="1:5" ht="15.05">
      <c r="A693" s="129"/>
      <c r="B693" s="274"/>
      <c r="C693" s="98"/>
      <c r="D693" s="98"/>
      <c r="E693" s="276"/>
    </row>
    <row r="694" spans="1:5" ht="15.05">
      <c r="A694" s="129"/>
      <c r="B694" s="274"/>
      <c r="C694" s="98"/>
      <c r="D694" s="98"/>
      <c r="E694" s="276"/>
    </row>
    <row r="695" spans="1:5" ht="15.05">
      <c r="A695" s="129"/>
      <c r="B695" s="274"/>
      <c r="C695" s="98"/>
      <c r="D695" s="98"/>
      <c r="E695" s="276"/>
    </row>
    <row r="696" spans="1:5" ht="15.05">
      <c r="A696" s="129"/>
      <c r="B696" s="274"/>
      <c r="C696" s="98"/>
      <c r="D696" s="98"/>
      <c r="E696" s="276"/>
    </row>
    <row r="697" spans="1:5" ht="15.05">
      <c r="A697" s="129"/>
      <c r="B697" s="274"/>
      <c r="C697" s="98"/>
      <c r="D697" s="98"/>
      <c r="E697" s="276"/>
    </row>
    <row r="698" spans="1:5" ht="15.05">
      <c r="A698" s="129"/>
      <c r="B698" s="274"/>
      <c r="C698" s="98"/>
      <c r="D698" s="98"/>
      <c r="E698" s="276"/>
    </row>
    <row r="699" spans="1:5" ht="15.05">
      <c r="A699" s="129"/>
      <c r="B699" s="274"/>
      <c r="C699" s="98"/>
      <c r="D699" s="98"/>
      <c r="E699" s="276"/>
    </row>
    <row r="700" spans="1:5" ht="15.05">
      <c r="A700" s="129"/>
      <c r="B700" s="274"/>
      <c r="C700" s="98"/>
      <c r="D700" s="98"/>
      <c r="E700" s="276"/>
    </row>
    <row r="701" spans="1:5" ht="15.05">
      <c r="A701" s="129"/>
      <c r="B701" s="274"/>
      <c r="C701" s="98"/>
      <c r="D701" s="98"/>
      <c r="E701" s="276"/>
    </row>
    <row r="702" spans="1:5" ht="15.05">
      <c r="A702" s="129"/>
      <c r="B702" s="274"/>
      <c r="C702" s="98"/>
      <c r="D702" s="98"/>
      <c r="E702" s="276"/>
    </row>
    <row r="703" spans="1:5" ht="15.05">
      <c r="A703" s="129"/>
      <c r="B703" s="274"/>
      <c r="C703" s="98"/>
      <c r="D703" s="98"/>
      <c r="E703" s="276"/>
    </row>
    <row r="704" spans="1:5" ht="15.05">
      <c r="A704" s="129"/>
      <c r="B704" s="274"/>
      <c r="C704" s="98"/>
      <c r="D704" s="98"/>
      <c r="E704" s="276"/>
    </row>
    <row r="705" spans="1:5" ht="15.05">
      <c r="A705" s="129"/>
      <c r="B705" s="274"/>
      <c r="C705" s="98"/>
      <c r="D705" s="98"/>
      <c r="E705" s="276"/>
    </row>
    <row r="706" spans="1:5" ht="15.05">
      <c r="A706" s="129"/>
      <c r="B706" s="274"/>
      <c r="C706" s="98"/>
      <c r="D706" s="98"/>
      <c r="E706" s="276"/>
    </row>
    <row r="707" spans="1:5" ht="15.05">
      <c r="A707" s="129"/>
      <c r="B707" s="274"/>
      <c r="C707" s="98"/>
      <c r="D707" s="98"/>
      <c r="E707" s="276"/>
    </row>
    <row r="708" spans="1:5" ht="15.05">
      <c r="A708" s="129"/>
      <c r="B708" s="274"/>
      <c r="C708" s="98"/>
      <c r="D708" s="98"/>
      <c r="E708" s="276"/>
    </row>
    <row r="709" spans="1:5" ht="15.05">
      <c r="A709" s="129"/>
      <c r="B709" s="274"/>
      <c r="C709" s="98"/>
      <c r="D709" s="98"/>
      <c r="E709" s="276"/>
    </row>
    <row r="710" spans="1:5" ht="15.05">
      <c r="A710" s="129"/>
      <c r="B710" s="274"/>
      <c r="C710" s="98"/>
      <c r="D710" s="98"/>
      <c r="E710" s="276"/>
    </row>
    <row r="711" spans="1:5" ht="15.05">
      <c r="A711" s="129"/>
      <c r="B711" s="274"/>
      <c r="C711" s="98"/>
      <c r="D711" s="98"/>
      <c r="E711" s="276"/>
    </row>
    <row r="712" spans="1:5" ht="15.05">
      <c r="A712" s="129"/>
      <c r="B712" s="274"/>
      <c r="C712" s="98"/>
      <c r="D712" s="98"/>
      <c r="E712" s="276"/>
    </row>
    <row r="713" spans="1:5" ht="15.05">
      <c r="A713" s="129"/>
      <c r="B713" s="274"/>
      <c r="C713" s="98"/>
      <c r="D713" s="98"/>
      <c r="E713" s="276"/>
    </row>
    <row r="714" spans="1:5" ht="15.05">
      <c r="A714" s="129"/>
      <c r="B714" s="274"/>
      <c r="C714" s="98"/>
      <c r="D714" s="98"/>
      <c r="E714" s="276"/>
    </row>
    <row r="715" spans="1:5" ht="15.05">
      <c r="A715" s="129"/>
      <c r="B715" s="274"/>
      <c r="C715" s="98"/>
      <c r="D715" s="98"/>
      <c r="E715" s="276"/>
    </row>
    <row r="716" spans="1:5" ht="15.05">
      <c r="A716" s="129"/>
      <c r="B716" s="274"/>
      <c r="C716" s="98"/>
      <c r="D716" s="98"/>
      <c r="E716" s="276"/>
    </row>
    <row r="717" spans="1:5" ht="15.05">
      <c r="A717" s="129"/>
      <c r="B717" s="274"/>
      <c r="C717" s="98"/>
      <c r="D717" s="98"/>
      <c r="E717" s="276"/>
    </row>
    <row r="718" spans="1:5" ht="15.05">
      <c r="A718" s="129"/>
      <c r="B718" s="274"/>
      <c r="C718" s="98"/>
      <c r="D718" s="98"/>
      <c r="E718" s="276"/>
    </row>
    <row r="719" spans="1:5" ht="15.05">
      <c r="A719" s="129"/>
      <c r="B719" s="274"/>
      <c r="C719" s="98"/>
      <c r="D719" s="98"/>
      <c r="E719" s="276"/>
    </row>
    <row r="720" spans="1:5" ht="15.05">
      <c r="A720" s="129"/>
      <c r="B720" s="274"/>
      <c r="C720" s="98"/>
      <c r="D720" s="98"/>
      <c r="E720" s="276"/>
    </row>
    <row r="721" spans="1:5" ht="15.05">
      <c r="A721" s="129"/>
      <c r="B721" s="274"/>
      <c r="C721" s="98"/>
      <c r="D721" s="98"/>
      <c r="E721" s="276"/>
    </row>
    <row r="722" spans="1:5" ht="15.05">
      <c r="A722" s="129"/>
      <c r="B722" s="274"/>
      <c r="C722" s="98"/>
      <c r="D722" s="98"/>
      <c r="E722" s="276"/>
    </row>
    <row r="723" spans="1:5" ht="15.05">
      <c r="A723" s="129"/>
      <c r="B723" s="274"/>
      <c r="C723" s="98"/>
      <c r="D723" s="98"/>
      <c r="E723" s="276"/>
    </row>
    <row r="724" spans="1:5" ht="15.05">
      <c r="A724" s="129"/>
      <c r="B724" s="274"/>
      <c r="C724" s="98"/>
      <c r="D724" s="98"/>
      <c r="E724" s="276"/>
    </row>
    <row r="725" spans="1:5" ht="15.05">
      <c r="A725" s="129"/>
      <c r="B725" s="274"/>
      <c r="C725" s="98"/>
      <c r="D725" s="98"/>
      <c r="E725" s="276"/>
    </row>
    <row r="726" spans="1:5" ht="15.05">
      <c r="A726" s="129"/>
      <c r="B726" s="274"/>
      <c r="C726" s="98"/>
      <c r="D726" s="98"/>
      <c r="E726" s="276"/>
    </row>
    <row r="727" spans="1:5" ht="15.05">
      <c r="A727" s="129"/>
      <c r="B727" s="274"/>
      <c r="C727" s="98"/>
      <c r="D727" s="98"/>
      <c r="E727" s="276"/>
    </row>
    <row r="728" spans="1:5" ht="15.05">
      <c r="A728" s="129"/>
      <c r="B728" s="274"/>
      <c r="C728" s="98"/>
      <c r="D728" s="98"/>
      <c r="E728" s="276"/>
    </row>
    <row r="729" spans="1:5" ht="15.05">
      <c r="A729" s="129"/>
      <c r="B729" s="274"/>
      <c r="C729" s="98"/>
      <c r="D729" s="98"/>
      <c r="E729" s="276"/>
    </row>
    <row r="730" spans="1:5" ht="15.05">
      <c r="A730" s="129"/>
      <c r="B730" s="274"/>
      <c r="C730" s="98"/>
      <c r="D730" s="98"/>
      <c r="E730" s="276"/>
    </row>
    <row r="731" spans="1:5" ht="15.05">
      <c r="A731" s="129"/>
      <c r="B731" s="274"/>
      <c r="C731" s="98"/>
      <c r="D731" s="98"/>
      <c r="E731" s="276"/>
    </row>
    <row r="732" spans="1:5" ht="15.05">
      <c r="A732" s="129"/>
      <c r="B732" s="274"/>
      <c r="C732" s="98"/>
      <c r="D732" s="98"/>
      <c r="E732" s="276"/>
    </row>
    <row r="733" spans="1:5" ht="15.05">
      <c r="A733" s="129"/>
      <c r="B733" s="274"/>
      <c r="C733" s="98"/>
      <c r="D733" s="98"/>
      <c r="E733" s="276"/>
    </row>
    <row r="734" spans="1:5" ht="15.05">
      <c r="A734" s="129"/>
      <c r="B734" s="274"/>
      <c r="C734" s="98"/>
      <c r="D734" s="98"/>
      <c r="E734" s="276"/>
    </row>
    <row r="735" spans="1:5" ht="15.05">
      <c r="A735" s="129"/>
      <c r="B735" s="274"/>
      <c r="C735" s="98"/>
      <c r="D735" s="98"/>
      <c r="E735" s="276"/>
    </row>
    <row r="736" spans="1:5" ht="15.05">
      <c r="A736" s="129"/>
      <c r="B736" s="274"/>
      <c r="C736" s="98"/>
      <c r="D736" s="98"/>
      <c r="E736" s="276"/>
    </row>
    <row r="737" spans="1:5" ht="15.05">
      <c r="A737" s="129"/>
      <c r="B737" s="274"/>
      <c r="C737" s="98"/>
      <c r="D737" s="98"/>
      <c r="E737" s="276"/>
    </row>
    <row r="738" spans="1:5" ht="15.05">
      <c r="A738" s="129"/>
      <c r="B738" s="274"/>
      <c r="C738" s="98"/>
      <c r="D738" s="98"/>
      <c r="E738" s="276"/>
    </row>
    <row r="739" spans="1:5" ht="15.05">
      <c r="A739" s="129"/>
      <c r="B739" s="274"/>
      <c r="C739" s="98"/>
      <c r="D739" s="98"/>
      <c r="E739" s="276"/>
    </row>
    <row r="740" spans="1:5" ht="15.05">
      <c r="A740" s="129"/>
      <c r="B740" s="274"/>
      <c r="C740" s="98"/>
      <c r="D740" s="98"/>
      <c r="E740" s="276"/>
    </row>
    <row r="741" spans="1:5" ht="15.05">
      <c r="A741" s="129"/>
      <c r="B741" s="274"/>
      <c r="C741" s="98"/>
      <c r="D741" s="98"/>
      <c r="E741" s="276"/>
    </row>
    <row r="742" spans="1:5" ht="15.05">
      <c r="A742" s="129"/>
      <c r="B742" s="274"/>
      <c r="C742" s="98"/>
      <c r="D742" s="98"/>
      <c r="E742" s="276"/>
    </row>
    <row r="743" spans="1:5" ht="15.05">
      <c r="A743" s="129"/>
      <c r="B743" s="274"/>
      <c r="C743" s="98"/>
      <c r="D743" s="98"/>
      <c r="E743" s="276"/>
    </row>
    <row r="744" spans="1:5" ht="15.05">
      <c r="A744" s="129"/>
      <c r="B744" s="274"/>
      <c r="C744" s="98"/>
      <c r="D744" s="98"/>
      <c r="E744" s="276"/>
    </row>
    <row r="745" spans="1:5" ht="15.05">
      <c r="A745" s="129"/>
      <c r="B745" s="274"/>
      <c r="C745" s="98"/>
      <c r="D745" s="98"/>
      <c r="E745" s="276"/>
    </row>
    <row r="746" spans="1:5" ht="15.05">
      <c r="A746" s="129"/>
      <c r="B746" s="274"/>
      <c r="C746" s="98"/>
      <c r="D746" s="98"/>
      <c r="E746" s="276"/>
    </row>
    <row r="747" spans="1:5" ht="15.05">
      <c r="A747" s="129"/>
      <c r="B747" s="274"/>
      <c r="C747" s="98"/>
      <c r="D747" s="98"/>
      <c r="E747" s="276"/>
    </row>
    <row r="748" spans="1:5" ht="15.05">
      <c r="A748" s="129"/>
      <c r="B748" s="274"/>
      <c r="C748" s="98"/>
      <c r="D748" s="98"/>
      <c r="E748" s="276"/>
    </row>
    <row r="749" spans="1:5" ht="15.05">
      <c r="A749" s="129"/>
      <c r="B749" s="274"/>
      <c r="C749" s="98"/>
      <c r="D749" s="98"/>
      <c r="E749" s="276"/>
    </row>
    <row r="750" spans="1:5" ht="15.05">
      <c r="A750" s="129"/>
      <c r="B750" s="274"/>
      <c r="C750" s="98"/>
      <c r="D750" s="98"/>
      <c r="E750" s="276"/>
    </row>
    <row r="751" spans="1:5" ht="15.05">
      <c r="A751" s="129"/>
      <c r="B751" s="274"/>
      <c r="C751" s="98"/>
      <c r="D751" s="98"/>
      <c r="E751" s="276"/>
    </row>
    <row r="752" spans="1:5" ht="15.05">
      <c r="A752" s="129"/>
      <c r="B752" s="274"/>
      <c r="C752" s="98"/>
      <c r="D752" s="98"/>
      <c r="E752" s="276"/>
    </row>
    <row r="753" spans="1:5" ht="15.05">
      <c r="A753" s="129"/>
      <c r="B753" s="274"/>
      <c r="C753" s="98"/>
      <c r="D753" s="98"/>
      <c r="E753" s="276"/>
    </row>
    <row r="754" spans="1:5" ht="15.05">
      <c r="A754" s="129"/>
      <c r="B754" s="274"/>
      <c r="C754" s="98"/>
      <c r="D754" s="98"/>
      <c r="E754" s="276"/>
    </row>
    <row r="755" spans="1:5" ht="15.05">
      <c r="A755" s="129"/>
      <c r="B755" s="274"/>
      <c r="C755" s="98"/>
      <c r="D755" s="98"/>
      <c r="E755" s="276"/>
    </row>
    <row r="756" spans="1:5" ht="15.05">
      <c r="A756" s="129"/>
      <c r="B756" s="274"/>
      <c r="C756" s="98"/>
      <c r="D756" s="98"/>
      <c r="E756" s="276"/>
    </row>
    <row r="757" spans="1:5" ht="15.05">
      <c r="A757" s="129"/>
      <c r="B757" s="274"/>
      <c r="C757" s="98"/>
      <c r="D757" s="98"/>
      <c r="E757" s="276"/>
    </row>
    <row r="758" spans="1:5" ht="15.05">
      <c r="A758" s="129"/>
      <c r="B758" s="274"/>
      <c r="C758" s="98"/>
      <c r="D758" s="98"/>
      <c r="E758" s="276"/>
    </row>
    <row r="759" spans="1:5" ht="15.05">
      <c r="A759" s="129"/>
      <c r="B759" s="274"/>
      <c r="C759" s="98"/>
      <c r="D759" s="98"/>
      <c r="E759" s="276"/>
    </row>
    <row r="760" spans="1:5" ht="15.05">
      <c r="A760" s="129"/>
      <c r="B760" s="274"/>
      <c r="C760" s="98"/>
      <c r="D760" s="98"/>
      <c r="E760" s="276"/>
    </row>
    <row r="761" spans="1:5" ht="15.05">
      <c r="A761" s="129"/>
      <c r="B761" s="274"/>
      <c r="C761" s="98"/>
      <c r="D761" s="98"/>
      <c r="E761" s="276"/>
    </row>
    <row r="762" spans="1:5" ht="15.05">
      <c r="A762" s="129"/>
      <c r="B762" s="274"/>
      <c r="C762" s="98"/>
      <c r="D762" s="98"/>
      <c r="E762" s="276"/>
    </row>
    <row r="763" spans="1:5" ht="15.05">
      <c r="A763" s="129"/>
      <c r="B763" s="274"/>
      <c r="C763" s="98"/>
      <c r="D763" s="98"/>
      <c r="E763" s="276"/>
    </row>
    <row r="764" spans="1:5" ht="15.05">
      <c r="A764" s="129"/>
      <c r="B764" s="274"/>
      <c r="C764" s="98"/>
      <c r="D764" s="98"/>
      <c r="E764" s="276"/>
    </row>
    <row r="765" spans="1:5" ht="15.05">
      <c r="A765" s="129"/>
      <c r="B765" s="274"/>
      <c r="C765" s="98"/>
      <c r="D765" s="98"/>
      <c r="E765" s="276"/>
    </row>
    <row r="766" spans="1:5" ht="15.05">
      <c r="A766" s="129"/>
      <c r="B766" s="274"/>
      <c r="C766" s="98"/>
      <c r="D766" s="98"/>
      <c r="E766" s="276"/>
    </row>
    <row r="767" spans="1:5" ht="15.05">
      <c r="A767" s="129"/>
      <c r="B767" s="274"/>
      <c r="C767" s="98"/>
      <c r="D767" s="98"/>
      <c r="E767" s="276"/>
    </row>
    <row r="768" spans="1:5" ht="15.05">
      <c r="A768" s="129"/>
      <c r="B768" s="274"/>
      <c r="C768" s="98"/>
      <c r="D768" s="98"/>
      <c r="E768" s="276"/>
    </row>
    <row r="769" spans="1:5" ht="15.05">
      <c r="A769" s="129"/>
      <c r="B769" s="274"/>
      <c r="C769" s="98"/>
      <c r="D769" s="98"/>
      <c r="E769" s="276"/>
    </row>
    <row r="770" spans="1:5" ht="15.05">
      <c r="A770" s="129"/>
      <c r="B770" s="274"/>
      <c r="C770" s="98"/>
      <c r="D770" s="98"/>
      <c r="E770" s="276"/>
    </row>
    <row r="771" spans="1:5" ht="15.05">
      <c r="A771" s="129"/>
      <c r="B771" s="274"/>
      <c r="C771" s="98"/>
      <c r="D771" s="98"/>
      <c r="E771" s="276"/>
    </row>
    <row r="772" spans="1:5" ht="15.05">
      <c r="A772" s="129"/>
      <c r="B772" s="274"/>
      <c r="C772" s="98"/>
      <c r="D772" s="98"/>
      <c r="E772" s="276"/>
    </row>
    <row r="773" spans="1:5" ht="15.05">
      <c r="A773" s="129"/>
      <c r="B773" s="274"/>
      <c r="C773" s="98"/>
      <c r="D773" s="98"/>
      <c r="E773" s="276"/>
    </row>
    <row r="774" spans="1:5" ht="15.05">
      <c r="A774" s="129"/>
      <c r="B774" s="274"/>
      <c r="C774" s="98"/>
      <c r="D774" s="98"/>
      <c r="E774" s="276"/>
    </row>
    <row r="775" spans="1:5" ht="15.05">
      <c r="A775" s="129"/>
      <c r="B775" s="274"/>
      <c r="C775" s="98"/>
      <c r="D775" s="98"/>
      <c r="E775" s="276"/>
    </row>
    <row r="776" spans="1:5" ht="15.05">
      <c r="A776" s="129"/>
      <c r="B776" s="274"/>
      <c r="C776" s="98"/>
      <c r="D776" s="98"/>
      <c r="E776" s="276"/>
    </row>
    <row r="777" spans="1:5" ht="15.05">
      <c r="A777" s="129"/>
      <c r="B777" s="274"/>
      <c r="C777" s="98"/>
      <c r="D777" s="98"/>
      <c r="E777" s="276"/>
    </row>
    <row r="778" spans="1:5" ht="15.05">
      <c r="A778" s="129"/>
      <c r="B778" s="274"/>
      <c r="C778" s="98"/>
      <c r="D778" s="98"/>
      <c r="E778" s="276"/>
    </row>
    <row r="779" spans="1:5" ht="15.05">
      <c r="A779" s="129"/>
      <c r="B779" s="274"/>
      <c r="C779" s="98"/>
      <c r="D779" s="98"/>
      <c r="E779" s="276"/>
    </row>
    <row r="780" spans="1:5" ht="15.05">
      <c r="A780" s="129"/>
      <c r="B780" s="274"/>
      <c r="C780" s="98"/>
      <c r="D780" s="98"/>
      <c r="E780" s="276"/>
    </row>
    <row r="781" spans="1:5" ht="15.05">
      <c r="A781" s="129"/>
      <c r="B781" s="274"/>
      <c r="C781" s="98"/>
      <c r="D781" s="98"/>
      <c r="E781" s="276"/>
    </row>
    <row r="782" spans="1:5" ht="15.05">
      <c r="A782" s="129"/>
      <c r="B782" s="274"/>
      <c r="C782" s="98"/>
      <c r="D782" s="98"/>
      <c r="E782" s="276"/>
    </row>
    <row r="783" spans="1:5" ht="15.05">
      <c r="A783" s="129"/>
      <c r="B783" s="274"/>
      <c r="C783" s="98"/>
      <c r="D783" s="98"/>
      <c r="E783" s="276"/>
    </row>
    <row r="784" spans="1:5" ht="15.05">
      <c r="A784" s="129"/>
      <c r="B784" s="274"/>
      <c r="C784" s="98"/>
      <c r="D784" s="98"/>
      <c r="E784" s="276"/>
    </row>
    <row r="785" spans="1:5" ht="15.05">
      <c r="A785" s="129"/>
      <c r="B785" s="274"/>
      <c r="C785" s="98"/>
      <c r="D785" s="98"/>
      <c r="E785" s="276"/>
    </row>
    <row r="786" spans="1:5" ht="15.05">
      <c r="A786" s="129"/>
      <c r="B786" s="274"/>
      <c r="C786" s="98"/>
      <c r="D786" s="98"/>
      <c r="E786" s="276"/>
    </row>
    <row r="787" spans="1:5" ht="15.05">
      <c r="A787" s="129"/>
      <c r="B787" s="274"/>
      <c r="C787" s="98"/>
      <c r="D787" s="98"/>
      <c r="E787" s="276"/>
    </row>
    <row r="788" spans="1:5" ht="15.05">
      <c r="A788" s="129"/>
      <c r="B788" s="274"/>
      <c r="C788" s="98"/>
      <c r="D788" s="98"/>
      <c r="E788" s="276"/>
    </row>
    <row r="789" spans="1:5" ht="15.05">
      <c r="A789" s="129"/>
      <c r="B789" s="274"/>
      <c r="C789" s="98"/>
      <c r="D789" s="98"/>
      <c r="E789" s="276"/>
    </row>
    <row r="790" spans="1:5" ht="15.05">
      <c r="A790" s="129"/>
      <c r="B790" s="274"/>
      <c r="C790" s="98"/>
      <c r="D790" s="98"/>
      <c r="E790" s="276"/>
    </row>
    <row r="791" spans="1:5" ht="15.05">
      <c r="A791" s="129"/>
      <c r="B791" s="274"/>
      <c r="C791" s="98"/>
      <c r="D791" s="98"/>
      <c r="E791" s="276"/>
    </row>
    <row r="792" spans="1:5" ht="15.05">
      <c r="A792" s="129"/>
      <c r="B792" s="274"/>
      <c r="C792" s="98"/>
      <c r="D792" s="98"/>
      <c r="E792" s="276"/>
    </row>
    <row r="793" spans="1:5" ht="15.05">
      <c r="A793" s="129"/>
      <c r="B793" s="274"/>
      <c r="C793" s="98"/>
      <c r="D793" s="98"/>
      <c r="E793" s="276"/>
    </row>
    <row r="794" spans="1:5" ht="15.05">
      <c r="A794" s="129"/>
      <c r="B794" s="274"/>
      <c r="C794" s="98"/>
      <c r="D794" s="98"/>
      <c r="E794" s="276"/>
    </row>
    <row r="795" spans="1:5" ht="15.05">
      <c r="A795" s="129"/>
      <c r="B795" s="274"/>
      <c r="C795" s="98"/>
      <c r="D795" s="98"/>
      <c r="E795" s="276"/>
    </row>
    <row r="796" spans="1:5" ht="15.05">
      <c r="A796" s="129"/>
      <c r="B796" s="274"/>
      <c r="C796" s="98"/>
      <c r="D796" s="98"/>
      <c r="E796" s="276"/>
    </row>
    <row r="797" spans="1:5" ht="15.05">
      <c r="A797" s="129"/>
      <c r="B797" s="274"/>
      <c r="C797" s="98"/>
      <c r="D797" s="98"/>
      <c r="E797" s="276"/>
    </row>
    <row r="798" spans="1:5" ht="15.05">
      <c r="A798" s="129"/>
      <c r="B798" s="274"/>
      <c r="C798" s="98"/>
      <c r="D798" s="98"/>
      <c r="E798" s="276"/>
    </row>
    <row r="799" spans="1:5" ht="15.05">
      <c r="A799" s="129"/>
      <c r="B799" s="274"/>
      <c r="C799" s="98"/>
      <c r="D799" s="98"/>
      <c r="E799" s="276"/>
    </row>
    <row r="800" spans="1:5" ht="15.05">
      <c r="A800" s="129"/>
      <c r="B800" s="274"/>
      <c r="C800" s="98"/>
      <c r="D800" s="98"/>
      <c r="E800" s="276"/>
    </row>
    <row r="801" spans="1:5" ht="15.05">
      <c r="A801" s="129"/>
      <c r="B801" s="274"/>
      <c r="C801" s="98"/>
      <c r="D801" s="98"/>
      <c r="E801" s="276"/>
    </row>
    <row r="802" spans="1:5" ht="15.05">
      <c r="A802" s="129"/>
      <c r="B802" s="274"/>
      <c r="C802" s="98"/>
      <c r="D802" s="98"/>
      <c r="E802" s="276"/>
    </row>
    <row r="803" spans="1:5" ht="15.05">
      <c r="A803" s="129"/>
      <c r="B803" s="274"/>
      <c r="C803" s="98"/>
      <c r="D803" s="98"/>
      <c r="E803" s="276"/>
    </row>
    <row r="804" spans="1:5" ht="15.05">
      <c r="A804" s="129"/>
      <c r="B804" s="274"/>
      <c r="C804" s="98"/>
      <c r="D804" s="98"/>
      <c r="E804" s="276"/>
    </row>
    <row r="805" spans="1:5" ht="15.05">
      <c r="A805" s="129"/>
      <c r="B805" s="274"/>
      <c r="C805" s="98"/>
      <c r="D805" s="98"/>
      <c r="E805" s="276"/>
    </row>
    <row r="806" spans="1:5" ht="15.05">
      <c r="A806" s="129"/>
      <c r="B806" s="274"/>
      <c r="C806" s="98"/>
      <c r="D806" s="98"/>
      <c r="E806" s="276"/>
    </row>
    <row r="807" spans="1:5" ht="15.05">
      <c r="A807" s="129"/>
      <c r="B807" s="274"/>
      <c r="C807" s="98"/>
      <c r="D807" s="98"/>
      <c r="E807" s="276"/>
    </row>
    <row r="808" spans="1:5" ht="15.05">
      <c r="A808" s="129"/>
      <c r="B808" s="274"/>
      <c r="C808" s="98"/>
      <c r="D808" s="98"/>
      <c r="E808" s="276"/>
    </row>
    <row r="809" spans="1:5" ht="15.05">
      <c r="A809" s="129"/>
      <c r="B809" s="274"/>
      <c r="C809" s="98"/>
      <c r="D809" s="98"/>
      <c r="E809" s="276"/>
    </row>
    <row r="810" spans="1:5" ht="15.05">
      <c r="A810" s="129"/>
      <c r="B810" s="274"/>
      <c r="C810" s="98"/>
      <c r="D810" s="98"/>
      <c r="E810" s="276"/>
    </row>
    <row r="811" spans="1:5" ht="15.05">
      <c r="A811" s="129"/>
      <c r="B811" s="274"/>
      <c r="C811" s="98"/>
      <c r="D811" s="98"/>
      <c r="E811" s="276"/>
    </row>
    <row r="812" spans="1:5" ht="15.05">
      <c r="A812" s="129"/>
      <c r="B812" s="274"/>
      <c r="C812" s="98"/>
      <c r="D812" s="98"/>
      <c r="E812" s="276"/>
    </row>
    <row r="813" spans="1:5" ht="15.05">
      <c r="A813" s="129"/>
      <c r="B813" s="274"/>
      <c r="C813" s="98"/>
      <c r="D813" s="98"/>
      <c r="E813" s="276"/>
    </row>
    <row r="814" spans="1:5" ht="15.05">
      <c r="A814" s="129"/>
      <c r="B814" s="274"/>
      <c r="C814" s="98"/>
      <c r="D814" s="98"/>
      <c r="E814" s="276"/>
    </row>
    <row r="815" spans="1:5" ht="15.05">
      <c r="A815" s="129"/>
      <c r="B815" s="274"/>
      <c r="C815" s="98"/>
      <c r="D815" s="98"/>
      <c r="E815" s="276"/>
    </row>
    <row r="816" spans="1:5" ht="15.05">
      <c r="A816" s="129"/>
      <c r="B816" s="274"/>
      <c r="C816" s="98"/>
      <c r="D816" s="98"/>
      <c r="E816" s="276"/>
    </row>
    <row r="817" spans="1:5" ht="15.05">
      <c r="A817" s="129"/>
      <c r="B817" s="274"/>
      <c r="C817" s="98"/>
      <c r="D817" s="98"/>
      <c r="E817" s="276"/>
    </row>
    <row r="818" spans="1:5" ht="15.05">
      <c r="A818" s="129"/>
      <c r="B818" s="274"/>
      <c r="C818" s="98"/>
      <c r="D818" s="98"/>
      <c r="E818" s="276"/>
    </row>
    <row r="819" spans="1:5" ht="15.05">
      <c r="A819" s="129"/>
      <c r="B819" s="274"/>
      <c r="C819" s="98"/>
      <c r="D819" s="98"/>
      <c r="E819" s="276"/>
    </row>
    <row r="820" spans="1:5" ht="15.05">
      <c r="A820" s="129"/>
      <c r="B820" s="274"/>
      <c r="C820" s="98"/>
      <c r="D820" s="98"/>
      <c r="E820" s="276"/>
    </row>
    <row r="821" spans="1:5" ht="15.05">
      <c r="A821" s="129"/>
      <c r="B821" s="274"/>
      <c r="C821" s="98"/>
      <c r="D821" s="98"/>
      <c r="E821" s="276"/>
    </row>
    <row r="822" spans="1:5" ht="15.05">
      <c r="A822" s="129"/>
      <c r="B822" s="274"/>
      <c r="C822" s="98"/>
      <c r="D822" s="98"/>
      <c r="E822" s="276"/>
    </row>
    <row r="823" spans="1:5" ht="15.05">
      <c r="A823" s="129"/>
      <c r="B823" s="274"/>
      <c r="C823" s="98"/>
      <c r="D823" s="98"/>
      <c r="E823" s="276"/>
    </row>
    <row r="824" spans="1:5" ht="15.05">
      <c r="A824" s="129"/>
      <c r="B824" s="274"/>
      <c r="C824" s="98"/>
      <c r="D824" s="98"/>
      <c r="E824" s="276"/>
    </row>
    <row r="825" spans="1:5" ht="15.05">
      <c r="A825" s="129"/>
      <c r="B825" s="274"/>
      <c r="C825" s="98"/>
      <c r="D825" s="98"/>
      <c r="E825" s="276"/>
    </row>
    <row r="826" spans="1:5" ht="15.05">
      <c r="A826" s="129"/>
      <c r="B826" s="274"/>
      <c r="C826" s="98"/>
      <c r="D826" s="98"/>
      <c r="E826" s="276"/>
    </row>
    <row r="827" spans="1:5" ht="15.05">
      <c r="A827" s="129"/>
      <c r="B827" s="274"/>
      <c r="C827" s="98"/>
      <c r="D827" s="98"/>
      <c r="E827" s="276"/>
    </row>
    <row r="828" spans="1:5" ht="15.05">
      <c r="A828" s="129"/>
      <c r="B828" s="274"/>
      <c r="C828" s="98"/>
      <c r="D828" s="98"/>
      <c r="E828" s="276"/>
    </row>
    <row r="829" spans="1:5" ht="15.05">
      <c r="A829" s="129"/>
      <c r="B829" s="274"/>
      <c r="C829" s="98"/>
      <c r="D829" s="98"/>
      <c r="E829" s="276"/>
    </row>
    <row r="830" spans="1:5" ht="15.05">
      <c r="A830" s="129"/>
      <c r="B830" s="274"/>
      <c r="C830" s="98"/>
      <c r="D830" s="98"/>
      <c r="E830" s="276"/>
    </row>
    <row r="831" spans="1:5" ht="15.05">
      <c r="A831" s="129"/>
      <c r="B831" s="274"/>
      <c r="C831" s="98"/>
      <c r="D831" s="98"/>
      <c r="E831" s="276"/>
    </row>
    <row r="832" spans="1:5" ht="15.05">
      <c r="A832" s="129"/>
      <c r="B832" s="274"/>
      <c r="C832" s="98"/>
      <c r="D832" s="98"/>
      <c r="E832" s="276"/>
    </row>
    <row r="833" spans="1:5" ht="15.05">
      <c r="A833" s="129"/>
      <c r="B833" s="274"/>
      <c r="C833" s="98"/>
      <c r="D833" s="98"/>
      <c r="E833" s="276"/>
    </row>
    <row r="834" spans="1:5" ht="15.05">
      <c r="A834" s="129"/>
      <c r="B834" s="274"/>
      <c r="C834" s="98"/>
      <c r="D834" s="98"/>
      <c r="E834" s="276"/>
    </row>
    <row r="835" spans="1:5" ht="15.05">
      <c r="A835" s="129"/>
      <c r="B835" s="274"/>
      <c r="C835" s="98"/>
      <c r="D835" s="98"/>
      <c r="E835" s="276"/>
    </row>
    <row r="836" spans="1:5" ht="15.05">
      <c r="A836" s="129"/>
      <c r="B836" s="274"/>
      <c r="C836" s="98"/>
      <c r="D836" s="98"/>
      <c r="E836" s="276"/>
    </row>
    <row r="837" spans="1:5" ht="15.05">
      <c r="A837" s="129"/>
      <c r="B837" s="274"/>
      <c r="C837" s="98"/>
      <c r="D837" s="98"/>
      <c r="E837" s="276"/>
    </row>
    <row r="838" spans="1:5" ht="15.05">
      <c r="A838" s="129"/>
      <c r="B838" s="274"/>
      <c r="C838" s="98"/>
      <c r="D838" s="98"/>
      <c r="E838" s="276"/>
    </row>
    <row r="839" spans="1:5" ht="15.05">
      <c r="A839" s="129"/>
      <c r="B839" s="274"/>
      <c r="C839" s="98"/>
      <c r="D839" s="98"/>
      <c r="E839" s="276"/>
    </row>
    <row r="840" spans="1:5" ht="15.05">
      <c r="A840" s="129"/>
      <c r="B840" s="274"/>
      <c r="C840" s="98"/>
      <c r="D840" s="98"/>
      <c r="E840" s="276"/>
    </row>
    <row r="841" spans="1:5" ht="15.05">
      <c r="A841" s="129"/>
      <c r="B841" s="274"/>
      <c r="C841" s="98"/>
      <c r="D841" s="98"/>
      <c r="E841" s="276"/>
    </row>
    <row r="842" spans="1:5" ht="15.05">
      <c r="A842" s="129"/>
      <c r="B842" s="274"/>
      <c r="C842" s="98"/>
      <c r="D842" s="98"/>
      <c r="E842" s="276"/>
    </row>
    <row r="843" spans="1:5" ht="15.05">
      <c r="A843" s="129"/>
      <c r="B843" s="274"/>
      <c r="C843" s="98"/>
      <c r="D843" s="98"/>
      <c r="E843" s="276"/>
    </row>
    <row r="844" spans="1:5" ht="15.05">
      <c r="A844" s="129"/>
      <c r="B844" s="274"/>
      <c r="C844" s="98"/>
      <c r="D844" s="98"/>
      <c r="E844" s="276"/>
    </row>
    <row r="845" spans="1:5" ht="15.05">
      <c r="A845" s="129"/>
      <c r="B845" s="274"/>
      <c r="C845" s="98"/>
      <c r="D845" s="98"/>
      <c r="E845" s="276"/>
    </row>
    <row r="846" spans="1:5" ht="15.05">
      <c r="A846" s="129"/>
      <c r="B846" s="274"/>
      <c r="C846" s="98"/>
      <c r="D846" s="98"/>
      <c r="E846" s="276"/>
    </row>
    <row r="847" spans="1:5" ht="15.05">
      <c r="A847" s="129"/>
      <c r="B847" s="274"/>
      <c r="C847" s="98"/>
      <c r="D847" s="98"/>
      <c r="E847" s="276"/>
    </row>
    <row r="848" spans="1:5" ht="15.05">
      <c r="A848" s="129"/>
      <c r="B848" s="274"/>
      <c r="C848" s="98"/>
      <c r="D848" s="98"/>
      <c r="E848" s="276"/>
    </row>
    <row r="849" spans="1:5" ht="15.05">
      <c r="A849" s="129"/>
      <c r="B849" s="274"/>
      <c r="C849" s="98"/>
      <c r="D849" s="98"/>
      <c r="E849" s="276"/>
    </row>
    <row r="850" spans="1:5" ht="15.05">
      <c r="A850" s="129"/>
      <c r="B850" s="274"/>
      <c r="C850" s="98"/>
      <c r="D850" s="98"/>
      <c r="E850" s="276"/>
    </row>
    <row r="851" spans="1:5" ht="15.05">
      <c r="A851" s="129"/>
      <c r="B851" s="274"/>
      <c r="C851" s="98"/>
      <c r="D851" s="98"/>
      <c r="E851" s="276"/>
    </row>
    <row r="852" spans="1:5" ht="15.05">
      <c r="A852" s="129"/>
      <c r="B852" s="274"/>
      <c r="C852" s="98"/>
      <c r="D852" s="98"/>
      <c r="E852" s="276"/>
    </row>
    <row r="853" spans="1:5" ht="15.05">
      <c r="A853" s="129"/>
      <c r="B853" s="274"/>
      <c r="C853" s="98"/>
      <c r="D853" s="98"/>
      <c r="E853" s="276"/>
    </row>
    <row r="854" spans="1:5" ht="15.05">
      <c r="A854" s="129"/>
      <c r="B854" s="274"/>
      <c r="C854" s="98"/>
      <c r="D854" s="98"/>
      <c r="E854" s="276"/>
    </row>
    <row r="855" spans="1:5" ht="15.05">
      <c r="A855" s="129"/>
      <c r="B855" s="274"/>
      <c r="C855" s="98"/>
      <c r="D855" s="98"/>
      <c r="E855" s="276"/>
    </row>
    <row r="856" spans="1:5" ht="15.05">
      <c r="A856" s="129"/>
      <c r="B856" s="274"/>
      <c r="C856" s="98"/>
      <c r="D856" s="98"/>
      <c r="E856" s="276"/>
    </row>
    <row r="857" spans="1:5" ht="15.05">
      <c r="A857" s="129"/>
      <c r="B857" s="274"/>
      <c r="C857" s="98"/>
      <c r="D857" s="98"/>
      <c r="E857" s="276"/>
    </row>
    <row r="858" spans="1:5" ht="15.05">
      <c r="A858" s="129"/>
      <c r="B858" s="274"/>
      <c r="C858" s="98"/>
      <c r="D858" s="98"/>
      <c r="E858" s="276"/>
    </row>
    <row r="859" spans="1:5" ht="15.05">
      <c r="A859" s="129"/>
      <c r="B859" s="274"/>
      <c r="C859" s="98"/>
      <c r="D859" s="98"/>
      <c r="E859" s="276"/>
    </row>
    <row r="860" spans="1:5" ht="15.05">
      <c r="A860" s="129"/>
      <c r="B860" s="274"/>
      <c r="C860" s="98"/>
      <c r="D860" s="98"/>
      <c r="E860" s="276"/>
    </row>
    <row r="861" spans="1:5" ht="15.05">
      <c r="A861" s="129"/>
      <c r="B861" s="274"/>
      <c r="C861" s="98"/>
      <c r="D861" s="98"/>
      <c r="E861" s="276"/>
    </row>
    <row r="862" spans="1:5" ht="15.05">
      <c r="A862" s="129"/>
      <c r="B862" s="274"/>
      <c r="C862" s="98"/>
      <c r="D862" s="98"/>
      <c r="E862" s="276"/>
    </row>
    <row r="863" spans="1:5" ht="15.05">
      <c r="A863" s="129"/>
      <c r="B863" s="274"/>
      <c r="C863" s="98"/>
      <c r="D863" s="98"/>
      <c r="E863" s="276"/>
    </row>
    <row r="864" spans="1:5" ht="15.05">
      <c r="A864" s="129"/>
      <c r="B864" s="274"/>
      <c r="C864" s="98"/>
      <c r="D864" s="98"/>
      <c r="E864" s="276"/>
    </row>
    <row r="865" spans="1:5" ht="15.05">
      <c r="A865" s="129"/>
      <c r="B865" s="274"/>
      <c r="C865" s="98"/>
      <c r="D865" s="98"/>
      <c r="E865" s="276"/>
    </row>
    <row r="866" spans="1:5" ht="15.05">
      <c r="A866" s="129"/>
      <c r="B866" s="274"/>
      <c r="C866" s="98"/>
      <c r="D866" s="98"/>
      <c r="E866" s="276"/>
    </row>
    <row r="867" spans="1:5" ht="15.05">
      <c r="A867" s="129"/>
      <c r="B867" s="274"/>
      <c r="C867" s="98"/>
      <c r="D867" s="98"/>
      <c r="E867" s="276"/>
    </row>
    <row r="868" spans="1:5" ht="15.05">
      <c r="A868" s="129"/>
      <c r="B868" s="274"/>
      <c r="C868" s="98"/>
      <c r="D868" s="98"/>
      <c r="E868" s="276"/>
    </row>
    <row r="869" spans="1:5" ht="15.05">
      <c r="A869" s="129"/>
      <c r="B869" s="274"/>
      <c r="C869" s="98"/>
      <c r="D869" s="98"/>
      <c r="E869" s="276"/>
    </row>
    <row r="870" spans="1:5" ht="15.05">
      <c r="A870" s="129"/>
      <c r="B870" s="274"/>
      <c r="C870" s="98"/>
      <c r="D870" s="98"/>
      <c r="E870" s="276"/>
    </row>
    <row r="871" spans="1:5" ht="15.05">
      <c r="A871" s="129"/>
      <c r="B871" s="274"/>
      <c r="C871" s="98"/>
      <c r="D871" s="98"/>
      <c r="E871" s="276"/>
    </row>
    <row r="872" spans="1:5" ht="15.05">
      <c r="A872" s="129"/>
      <c r="B872" s="274"/>
      <c r="C872" s="98"/>
      <c r="D872" s="98"/>
      <c r="E872" s="276"/>
    </row>
    <row r="873" spans="1:5" ht="15.05">
      <c r="A873" s="129"/>
      <c r="B873" s="274"/>
      <c r="C873" s="98"/>
      <c r="D873" s="98"/>
      <c r="E873" s="276"/>
    </row>
    <row r="874" spans="1:5" ht="15.05">
      <c r="A874" s="129"/>
      <c r="B874" s="274"/>
      <c r="C874" s="98"/>
      <c r="D874" s="98"/>
      <c r="E874" s="276"/>
    </row>
    <row r="875" spans="1:5" ht="15.05">
      <c r="A875" s="129"/>
      <c r="B875" s="274"/>
      <c r="C875" s="98"/>
      <c r="D875" s="98"/>
      <c r="E875" s="276"/>
    </row>
    <row r="876" spans="1:5" ht="15.05">
      <c r="A876" s="129"/>
      <c r="B876" s="274"/>
      <c r="C876" s="98"/>
      <c r="D876" s="98"/>
      <c r="E876" s="276"/>
    </row>
    <row r="877" spans="1:5" ht="15.05">
      <c r="A877" s="129"/>
      <c r="B877" s="274"/>
      <c r="C877" s="98"/>
      <c r="D877" s="98"/>
      <c r="E877" s="276"/>
    </row>
    <row r="878" spans="1:5" ht="15.05">
      <c r="A878" s="129"/>
      <c r="B878" s="274"/>
      <c r="C878" s="98"/>
      <c r="D878" s="98"/>
      <c r="E878" s="276"/>
    </row>
    <row r="879" spans="1:5" ht="15.05">
      <c r="A879" s="129"/>
      <c r="B879" s="274"/>
      <c r="C879" s="98"/>
      <c r="D879" s="98"/>
      <c r="E879" s="276"/>
    </row>
    <row r="880" spans="1:5" ht="15.05">
      <c r="A880" s="129"/>
      <c r="B880" s="274"/>
      <c r="C880" s="98"/>
      <c r="D880" s="98"/>
      <c r="E880" s="276"/>
    </row>
    <row r="881" spans="1:5" ht="15.05">
      <c r="A881" s="129"/>
      <c r="B881" s="274"/>
      <c r="C881" s="98"/>
      <c r="D881" s="98"/>
      <c r="E881" s="276"/>
    </row>
    <row r="882" spans="1:5" ht="15.05">
      <c r="A882" s="129"/>
      <c r="B882" s="274"/>
      <c r="C882" s="98"/>
      <c r="D882" s="98"/>
      <c r="E882" s="276"/>
    </row>
    <row r="883" spans="1:5" ht="15.05">
      <c r="A883" s="129"/>
      <c r="B883" s="274"/>
      <c r="C883" s="98"/>
      <c r="D883" s="98"/>
      <c r="E883" s="276"/>
    </row>
    <row r="884" spans="1:5" ht="15.05">
      <c r="A884" s="129"/>
      <c r="B884" s="274"/>
      <c r="C884" s="98"/>
      <c r="D884" s="98"/>
      <c r="E884" s="276"/>
    </row>
    <row r="885" spans="1:5" ht="15.05">
      <c r="A885" s="129"/>
      <c r="B885" s="274"/>
      <c r="C885" s="98"/>
      <c r="D885" s="98"/>
      <c r="E885" s="276"/>
    </row>
    <row r="886" spans="1:5" ht="15.05">
      <c r="A886" s="129"/>
      <c r="B886" s="274"/>
      <c r="C886" s="98"/>
      <c r="D886" s="98"/>
      <c r="E886" s="276"/>
    </row>
    <row r="887" spans="1:5" ht="15.05">
      <c r="A887" s="129"/>
      <c r="B887" s="274"/>
      <c r="C887" s="98"/>
      <c r="D887" s="98"/>
      <c r="E887" s="276"/>
    </row>
    <row r="888" spans="1:5" ht="15.05">
      <c r="A888" s="129"/>
      <c r="B888" s="274"/>
      <c r="C888" s="98"/>
      <c r="D888" s="98"/>
      <c r="E888" s="276"/>
    </row>
    <row r="889" spans="1:5" ht="15.05">
      <c r="A889" s="129"/>
      <c r="B889" s="274"/>
      <c r="C889" s="98"/>
      <c r="D889" s="98"/>
      <c r="E889" s="276"/>
    </row>
    <row r="890" spans="1:5" ht="15.05">
      <c r="A890" s="129"/>
      <c r="B890" s="274"/>
      <c r="C890" s="98"/>
      <c r="D890" s="98"/>
      <c r="E890" s="276"/>
    </row>
    <row r="891" spans="1:5" ht="15.05">
      <c r="A891" s="129"/>
      <c r="B891" s="274"/>
      <c r="C891" s="98"/>
      <c r="D891" s="98"/>
      <c r="E891" s="276"/>
    </row>
    <row r="892" spans="1:5" ht="15.05">
      <c r="A892" s="129"/>
      <c r="B892" s="274"/>
      <c r="C892" s="98"/>
      <c r="D892" s="98"/>
      <c r="E892" s="276"/>
    </row>
    <row r="893" spans="1:5" ht="15.05">
      <c r="A893" s="129"/>
      <c r="B893" s="274"/>
      <c r="C893" s="98"/>
      <c r="D893" s="98"/>
      <c r="E893" s="276"/>
    </row>
    <row r="894" spans="1:5" ht="15.05">
      <c r="A894" s="129"/>
      <c r="B894" s="274"/>
      <c r="C894" s="98"/>
      <c r="D894" s="98"/>
      <c r="E894" s="276"/>
    </row>
    <row r="895" spans="1:5" ht="15.05">
      <c r="A895" s="129"/>
      <c r="B895" s="274"/>
      <c r="C895" s="98"/>
      <c r="D895" s="98"/>
      <c r="E895" s="276"/>
    </row>
    <row r="896" spans="1:5" ht="15.05">
      <c r="A896" s="129"/>
      <c r="B896" s="274"/>
      <c r="C896" s="98"/>
      <c r="D896" s="98"/>
      <c r="E896" s="276"/>
    </row>
    <row r="897" spans="1:5" ht="15.05">
      <c r="A897" s="129"/>
      <c r="B897" s="274"/>
      <c r="C897" s="98"/>
      <c r="D897" s="98"/>
      <c r="E897" s="276"/>
    </row>
    <row r="898" spans="1:5" ht="15.05">
      <c r="A898" s="129"/>
      <c r="B898" s="274"/>
      <c r="C898" s="98"/>
      <c r="D898" s="98"/>
      <c r="E898" s="276"/>
    </row>
    <row r="899" spans="1:5" ht="15.05">
      <c r="A899" s="129"/>
      <c r="B899" s="274"/>
      <c r="C899" s="98"/>
      <c r="D899" s="98"/>
      <c r="E899" s="276"/>
    </row>
    <row r="900" spans="1:5" ht="15.05">
      <c r="A900" s="129"/>
      <c r="B900" s="274"/>
      <c r="C900" s="98"/>
      <c r="D900" s="98"/>
      <c r="E900" s="276"/>
    </row>
    <row r="901" spans="1:5" ht="15.05">
      <c r="A901" s="129"/>
      <c r="B901" s="274"/>
      <c r="C901" s="98"/>
      <c r="D901" s="98"/>
      <c r="E901" s="276"/>
    </row>
    <row r="902" spans="1:5" ht="15.05">
      <c r="A902" s="129"/>
      <c r="B902" s="274"/>
      <c r="C902" s="98"/>
      <c r="D902" s="98"/>
      <c r="E902" s="276"/>
    </row>
    <row r="903" spans="1:5" ht="15.05">
      <c r="A903" s="129"/>
      <c r="B903" s="274"/>
      <c r="C903" s="98"/>
      <c r="D903" s="98"/>
      <c r="E903" s="276"/>
    </row>
    <row r="904" spans="1:5" ht="15.05">
      <c r="A904" s="129"/>
      <c r="B904" s="274"/>
      <c r="C904" s="98"/>
      <c r="D904" s="98"/>
      <c r="E904" s="276"/>
    </row>
    <row r="905" spans="1:5" ht="15.05">
      <c r="A905" s="129"/>
      <c r="B905" s="274"/>
      <c r="C905" s="98"/>
      <c r="D905" s="98"/>
      <c r="E905" s="276"/>
    </row>
    <row r="906" spans="1:5" ht="15.05">
      <c r="A906" s="129"/>
      <c r="B906" s="274"/>
      <c r="C906" s="98"/>
      <c r="D906" s="98"/>
      <c r="E906" s="276"/>
    </row>
    <row r="907" spans="1:5" ht="15.05">
      <c r="A907" s="129"/>
      <c r="B907" s="274"/>
      <c r="C907" s="98"/>
      <c r="D907" s="98"/>
      <c r="E907" s="276"/>
    </row>
    <row r="908" spans="1:5" ht="15.05">
      <c r="A908" s="129"/>
      <c r="B908" s="274"/>
      <c r="C908" s="98"/>
      <c r="D908" s="98"/>
      <c r="E908" s="276"/>
    </row>
    <row r="909" spans="1:5" ht="15.05">
      <c r="A909" s="129"/>
      <c r="B909" s="274"/>
      <c r="C909" s="98"/>
      <c r="D909" s="98"/>
      <c r="E909" s="276"/>
    </row>
    <row r="910" spans="1:5" ht="15.05">
      <c r="A910" s="129"/>
      <c r="B910" s="274"/>
      <c r="C910" s="98"/>
      <c r="D910" s="98"/>
      <c r="E910" s="276"/>
    </row>
    <row r="911" spans="1:5" ht="15.05">
      <c r="A911" s="129"/>
      <c r="B911" s="274"/>
      <c r="C911" s="98"/>
      <c r="D911" s="98"/>
      <c r="E911" s="276"/>
    </row>
    <row r="912" spans="1:5" ht="15.05">
      <c r="A912" s="129"/>
      <c r="B912" s="274"/>
      <c r="C912" s="98"/>
      <c r="D912" s="98"/>
      <c r="E912" s="276"/>
    </row>
    <row r="913" spans="1:5" ht="15.05">
      <c r="A913" s="129"/>
      <c r="B913" s="274"/>
      <c r="C913" s="98"/>
      <c r="D913" s="98"/>
      <c r="E913" s="276"/>
    </row>
    <row r="914" spans="1:5" ht="15.05">
      <c r="A914" s="129"/>
      <c r="B914" s="274"/>
      <c r="C914" s="98"/>
      <c r="D914" s="98"/>
      <c r="E914" s="276"/>
    </row>
    <row r="915" spans="1:5" ht="15.05">
      <c r="A915" s="129"/>
      <c r="B915" s="274"/>
      <c r="C915" s="98"/>
      <c r="D915" s="98"/>
      <c r="E915" s="276"/>
    </row>
    <row r="916" spans="1:5" ht="15.05">
      <c r="A916" s="129"/>
      <c r="B916" s="274"/>
      <c r="C916" s="98"/>
      <c r="D916" s="98"/>
      <c r="E916" s="276"/>
    </row>
    <row r="917" spans="1:5" ht="15.05">
      <c r="A917" s="129"/>
      <c r="B917" s="274"/>
      <c r="C917" s="98"/>
      <c r="D917" s="98"/>
      <c r="E917" s="276"/>
    </row>
    <row r="918" spans="1:5" ht="15.05">
      <c r="A918" s="129"/>
      <c r="B918" s="274"/>
      <c r="C918" s="98"/>
      <c r="D918" s="98"/>
      <c r="E918" s="276"/>
    </row>
    <row r="919" spans="1:5" ht="15.05">
      <c r="A919" s="129"/>
      <c r="B919" s="274"/>
      <c r="C919" s="98"/>
      <c r="D919" s="98"/>
      <c r="E919" s="276"/>
    </row>
    <row r="920" spans="1:5" ht="15.05">
      <c r="A920" s="129"/>
      <c r="B920" s="274"/>
      <c r="C920" s="98"/>
      <c r="D920" s="98"/>
      <c r="E920" s="276"/>
    </row>
    <row r="921" spans="1:5" ht="15.05">
      <c r="A921" s="129"/>
      <c r="B921" s="274"/>
      <c r="C921" s="98"/>
      <c r="D921" s="98"/>
      <c r="E921" s="276"/>
    </row>
    <row r="922" spans="1:5" ht="15.05">
      <c r="A922" s="129"/>
      <c r="B922" s="274"/>
      <c r="C922" s="98"/>
      <c r="D922" s="98"/>
      <c r="E922" s="276"/>
    </row>
    <row r="923" spans="1:5" ht="15.05">
      <c r="A923" s="129"/>
      <c r="B923" s="274"/>
      <c r="C923" s="98"/>
      <c r="D923" s="98"/>
      <c r="E923" s="276"/>
    </row>
    <row r="924" spans="1:5" ht="15.05">
      <c r="A924" s="129"/>
      <c r="B924" s="274"/>
      <c r="C924" s="98"/>
      <c r="D924" s="98"/>
      <c r="E924" s="276"/>
    </row>
    <row r="925" spans="1:5" ht="15.05">
      <c r="A925" s="129"/>
      <c r="B925" s="274"/>
      <c r="C925" s="98"/>
      <c r="D925" s="98"/>
      <c r="E925" s="276"/>
    </row>
    <row r="926" spans="1:5" ht="15.05">
      <c r="A926" s="129"/>
      <c r="B926" s="274"/>
      <c r="C926" s="98"/>
      <c r="D926" s="98"/>
      <c r="E926" s="276"/>
    </row>
    <row r="927" spans="1:5" ht="15.05">
      <c r="A927" s="129"/>
      <c r="B927" s="274"/>
      <c r="C927" s="98"/>
      <c r="D927" s="98"/>
      <c r="E927" s="276"/>
    </row>
    <row r="928" spans="1:5" ht="15.05">
      <c r="A928" s="129"/>
      <c r="B928" s="274"/>
      <c r="C928" s="98"/>
      <c r="D928" s="98"/>
      <c r="E928" s="276"/>
    </row>
    <row r="929" spans="1:5" ht="15.05">
      <c r="A929" s="129"/>
      <c r="B929" s="274"/>
      <c r="C929" s="98"/>
      <c r="D929" s="98"/>
      <c r="E929" s="276"/>
    </row>
    <row r="930" spans="1:5" ht="15.05">
      <c r="A930" s="129"/>
      <c r="B930" s="274"/>
      <c r="C930" s="98"/>
      <c r="D930" s="98"/>
      <c r="E930" s="276"/>
    </row>
    <row r="931" spans="1:5" ht="15.05">
      <c r="A931" s="129"/>
      <c r="B931" s="274"/>
      <c r="C931" s="98"/>
      <c r="D931" s="98"/>
      <c r="E931" s="276"/>
    </row>
    <row r="932" spans="1:5" ht="15.05">
      <c r="A932" s="129"/>
      <c r="B932" s="274"/>
      <c r="C932" s="98"/>
      <c r="D932" s="98"/>
      <c r="E932" s="276"/>
    </row>
    <row r="933" spans="1:5" ht="15.05">
      <c r="A933" s="129"/>
      <c r="B933" s="274"/>
      <c r="C933" s="98"/>
      <c r="D933" s="98"/>
      <c r="E933" s="276"/>
    </row>
    <row r="934" spans="1:5" ht="15.05">
      <c r="A934" s="129"/>
      <c r="B934" s="274"/>
      <c r="C934" s="98"/>
      <c r="D934" s="98"/>
      <c r="E934" s="276"/>
    </row>
    <row r="935" spans="1:5" ht="15.05">
      <c r="A935" s="129"/>
      <c r="B935" s="274"/>
      <c r="C935" s="98"/>
      <c r="D935" s="98"/>
      <c r="E935" s="276"/>
    </row>
    <row r="936" spans="1:5" ht="15.05">
      <c r="A936" s="129"/>
      <c r="B936" s="274"/>
      <c r="C936" s="98"/>
      <c r="D936" s="98"/>
      <c r="E936" s="276"/>
    </row>
    <row r="937" spans="1:5" ht="15.05">
      <c r="A937" s="129"/>
      <c r="B937" s="274"/>
      <c r="C937" s="98"/>
      <c r="D937" s="98"/>
      <c r="E937" s="276"/>
    </row>
    <row r="938" spans="1:5" ht="15.05">
      <c r="A938" s="129"/>
      <c r="B938" s="274"/>
      <c r="C938" s="98"/>
      <c r="D938" s="98"/>
      <c r="E938" s="276"/>
    </row>
    <row r="939" spans="1:5" ht="15.05">
      <c r="A939" s="129"/>
      <c r="B939" s="274"/>
      <c r="C939" s="98"/>
      <c r="D939" s="98"/>
      <c r="E939" s="276"/>
    </row>
    <row r="940" spans="1:5" ht="15.05">
      <c r="A940" s="129"/>
      <c r="B940" s="274"/>
      <c r="C940" s="98"/>
      <c r="D940" s="98"/>
      <c r="E940" s="276"/>
    </row>
    <row r="941" spans="1:5" ht="15.05">
      <c r="A941" s="129"/>
      <c r="B941" s="274"/>
      <c r="C941" s="98"/>
      <c r="D941" s="98"/>
      <c r="E941" s="276"/>
    </row>
    <row r="942" spans="1:5" ht="15.05">
      <c r="A942" s="129"/>
      <c r="B942" s="274"/>
      <c r="C942" s="98"/>
      <c r="D942" s="98"/>
      <c r="E942" s="276"/>
    </row>
    <row r="943" spans="1:5" ht="15.05">
      <c r="A943" s="129"/>
      <c r="B943" s="274"/>
      <c r="C943" s="98"/>
      <c r="D943" s="98"/>
      <c r="E943" s="276"/>
    </row>
    <row r="944" spans="1:5" ht="15.05">
      <c r="A944" s="129"/>
      <c r="B944" s="274"/>
      <c r="C944" s="98"/>
      <c r="D944" s="98"/>
      <c r="E944" s="276"/>
    </row>
    <row r="945" spans="1:5" ht="15.05">
      <c r="A945" s="129"/>
      <c r="B945" s="274"/>
      <c r="C945" s="98"/>
      <c r="D945" s="98"/>
      <c r="E945" s="276"/>
    </row>
    <row r="946" spans="1:5" ht="15.05">
      <c r="A946" s="129"/>
      <c r="B946" s="274"/>
      <c r="C946" s="98"/>
      <c r="D946" s="98"/>
      <c r="E946" s="276"/>
    </row>
    <row r="947" spans="1:5" ht="15.05">
      <c r="A947" s="129"/>
      <c r="B947" s="274"/>
      <c r="C947" s="98"/>
      <c r="D947" s="98"/>
      <c r="E947" s="276"/>
    </row>
    <row r="948" spans="1:5" ht="15.05">
      <c r="A948" s="129"/>
      <c r="B948" s="274"/>
      <c r="C948" s="98"/>
      <c r="D948" s="98"/>
      <c r="E948" s="276"/>
    </row>
    <row r="949" spans="1:5" ht="15.05">
      <c r="A949" s="129"/>
      <c r="B949" s="274"/>
      <c r="C949" s="98"/>
      <c r="D949" s="98"/>
      <c r="E949" s="276"/>
    </row>
    <row r="950" spans="1:5" ht="15.05">
      <c r="A950" s="129"/>
      <c r="B950" s="274"/>
      <c r="C950" s="98"/>
      <c r="D950" s="98"/>
      <c r="E950" s="276"/>
    </row>
    <row r="951" spans="1:5" ht="15.05">
      <c r="A951" s="129"/>
      <c r="B951" s="274"/>
      <c r="C951" s="98"/>
      <c r="D951" s="98"/>
      <c r="E951" s="276"/>
    </row>
    <row r="952" spans="1:5" ht="15.05">
      <c r="A952" s="129"/>
      <c r="B952" s="274"/>
      <c r="C952" s="98"/>
      <c r="D952" s="98"/>
      <c r="E952" s="276"/>
    </row>
    <row r="953" spans="1:5" ht="15.05">
      <c r="A953" s="129"/>
      <c r="B953" s="274"/>
      <c r="C953" s="98"/>
      <c r="D953" s="98"/>
      <c r="E953" s="276"/>
    </row>
    <row r="954" spans="1:5" ht="15.05">
      <c r="A954" s="129"/>
      <c r="B954" s="274"/>
      <c r="C954" s="98"/>
      <c r="D954" s="98"/>
      <c r="E954" s="276"/>
    </row>
    <row r="955" spans="1:5" ht="15.05">
      <c r="A955" s="129"/>
      <c r="B955" s="274"/>
      <c r="C955" s="98"/>
      <c r="D955" s="98"/>
      <c r="E955" s="276"/>
    </row>
    <row r="956" spans="1:5" ht="15.05">
      <c r="A956" s="129"/>
      <c r="B956" s="274"/>
      <c r="C956" s="98"/>
      <c r="D956" s="98"/>
      <c r="E956" s="276"/>
    </row>
    <row r="957" spans="1:5" ht="15.05">
      <c r="A957" s="129"/>
      <c r="B957" s="274"/>
      <c r="C957" s="98"/>
      <c r="D957" s="98"/>
      <c r="E957" s="276"/>
    </row>
    <row r="958" spans="1:5" ht="15.05">
      <c r="A958" s="129"/>
      <c r="B958" s="274"/>
      <c r="C958" s="98"/>
      <c r="D958" s="98"/>
      <c r="E958" s="276"/>
    </row>
    <row r="959" spans="1:5" ht="15.05">
      <c r="A959" s="129"/>
      <c r="B959" s="274"/>
      <c r="C959" s="98"/>
      <c r="D959" s="98"/>
      <c r="E959" s="276"/>
    </row>
    <row r="960" spans="1:5" ht="15.05">
      <c r="A960" s="129"/>
      <c r="B960" s="274"/>
      <c r="C960" s="98"/>
      <c r="D960" s="98"/>
      <c r="E960" s="276"/>
    </row>
    <row r="961" spans="1:5" ht="15.05">
      <c r="A961" s="129"/>
      <c r="B961" s="274"/>
      <c r="C961" s="98"/>
      <c r="D961" s="98"/>
      <c r="E961" s="276"/>
    </row>
    <row r="962" spans="1:5" ht="15.05">
      <c r="A962" s="129"/>
      <c r="B962" s="274"/>
      <c r="C962" s="98"/>
      <c r="D962" s="98"/>
      <c r="E962" s="276"/>
    </row>
    <row r="963" spans="1:5" ht="15.05">
      <c r="A963" s="129"/>
      <c r="B963" s="274"/>
      <c r="C963" s="98"/>
      <c r="D963" s="98"/>
      <c r="E963" s="276"/>
    </row>
    <row r="964" spans="1:5" ht="15.05">
      <c r="A964" s="129"/>
      <c r="B964" s="274"/>
      <c r="C964" s="98"/>
      <c r="D964" s="98"/>
      <c r="E964" s="276"/>
    </row>
    <row r="965" spans="1:5" ht="15.05">
      <c r="A965" s="129"/>
      <c r="B965" s="274"/>
      <c r="C965" s="98"/>
      <c r="D965" s="98"/>
      <c r="E965" s="276"/>
    </row>
    <row r="966" spans="1:5" ht="15.05">
      <c r="A966" s="129"/>
      <c r="B966" s="274"/>
      <c r="C966" s="98"/>
      <c r="D966" s="98"/>
      <c r="E966" s="276"/>
    </row>
    <row r="967" spans="1:5" ht="15.05">
      <c r="A967" s="129"/>
      <c r="B967" s="274"/>
      <c r="C967" s="98"/>
      <c r="D967" s="98"/>
      <c r="E967" s="276"/>
    </row>
    <row r="968" spans="1:5" ht="15.05">
      <c r="A968" s="129"/>
      <c r="B968" s="274"/>
      <c r="C968" s="98"/>
      <c r="D968" s="98"/>
      <c r="E968" s="276"/>
    </row>
    <row r="969" spans="1:5" ht="15.05">
      <c r="A969" s="129"/>
      <c r="B969" s="274"/>
      <c r="C969" s="98"/>
      <c r="D969" s="98"/>
      <c r="E969" s="276"/>
    </row>
    <row r="970" spans="1:5" ht="15.05">
      <c r="A970" s="129"/>
      <c r="B970" s="274"/>
      <c r="C970" s="98"/>
      <c r="D970" s="98"/>
      <c r="E970" s="276"/>
    </row>
    <row r="971" spans="1:5" ht="15.05">
      <c r="A971" s="129"/>
      <c r="B971" s="274"/>
      <c r="C971" s="98"/>
      <c r="D971" s="98"/>
      <c r="E971" s="276"/>
    </row>
    <row r="972" spans="1:5" ht="15.05">
      <c r="A972" s="129"/>
      <c r="B972" s="274"/>
      <c r="C972" s="98"/>
      <c r="D972" s="98"/>
      <c r="E972" s="276"/>
    </row>
    <row r="973" spans="1:5" ht="15.05">
      <c r="A973" s="129"/>
      <c r="B973" s="274"/>
      <c r="C973" s="98"/>
      <c r="D973" s="98"/>
      <c r="E973" s="276"/>
    </row>
    <row r="974" spans="1:5" ht="15.05">
      <c r="A974" s="129"/>
      <c r="B974" s="274"/>
      <c r="C974" s="98"/>
      <c r="D974" s="98"/>
      <c r="E974" s="276"/>
    </row>
    <row r="975" spans="1:5" ht="15.05">
      <c r="A975" s="129"/>
      <c r="B975" s="274"/>
      <c r="C975" s="98"/>
      <c r="D975" s="98"/>
      <c r="E975" s="276"/>
    </row>
    <row r="976" spans="1:5" ht="15.05">
      <c r="A976" s="129"/>
      <c r="B976" s="274"/>
      <c r="C976" s="98"/>
      <c r="D976" s="98"/>
      <c r="E976" s="276"/>
    </row>
    <row r="977" spans="1:5" ht="15.05">
      <c r="A977" s="129"/>
      <c r="B977" s="274"/>
      <c r="C977" s="98"/>
      <c r="D977" s="98"/>
      <c r="E977" s="276"/>
    </row>
    <row r="978" spans="1:5" ht="15.05">
      <c r="A978" s="129"/>
      <c r="B978" s="274"/>
      <c r="C978" s="98"/>
      <c r="D978" s="98"/>
      <c r="E978" s="276"/>
    </row>
    <row r="979" spans="1:5" ht="15.05">
      <c r="A979" s="129"/>
      <c r="B979" s="274"/>
      <c r="C979" s="98"/>
      <c r="D979" s="98"/>
      <c r="E979" s="276"/>
    </row>
    <row r="980" spans="1:5" ht="15.05">
      <c r="A980" s="129"/>
      <c r="B980" s="274"/>
      <c r="C980" s="98"/>
      <c r="D980" s="98"/>
      <c r="E980" s="276"/>
    </row>
    <row r="981" spans="1:5" ht="15.05">
      <c r="A981" s="129"/>
      <c r="B981" s="274"/>
      <c r="C981" s="98"/>
      <c r="D981" s="98"/>
      <c r="E981" s="276"/>
    </row>
    <row r="982" spans="1:5" ht="15.05">
      <c r="A982" s="129"/>
      <c r="B982" s="274"/>
      <c r="C982" s="98"/>
      <c r="D982" s="98"/>
      <c r="E982" s="276"/>
    </row>
    <row r="983" spans="1:5" ht="15.05">
      <c r="A983" s="129"/>
      <c r="B983" s="274"/>
      <c r="C983" s="98"/>
      <c r="D983" s="98"/>
      <c r="E983" s="276"/>
    </row>
    <row r="984" spans="1:5" ht="15.05">
      <c r="A984" s="129"/>
      <c r="B984" s="274"/>
      <c r="C984" s="98"/>
      <c r="D984" s="98"/>
      <c r="E984" s="276"/>
    </row>
    <row r="985" spans="1:5" ht="15.05">
      <c r="A985" s="129"/>
      <c r="B985" s="274"/>
      <c r="C985" s="98"/>
      <c r="D985" s="98"/>
      <c r="E985" s="276"/>
    </row>
    <row r="986" spans="1:5" ht="15.05">
      <c r="A986" s="129"/>
      <c r="B986" s="274"/>
      <c r="C986" s="98"/>
      <c r="D986" s="98"/>
      <c r="E986" s="276"/>
    </row>
    <row r="987" spans="1:5" ht="15.05">
      <c r="A987" s="129"/>
      <c r="B987" s="274"/>
      <c r="C987" s="98"/>
      <c r="D987" s="98"/>
      <c r="E987" s="276"/>
    </row>
    <row r="988" spans="1:5" ht="15.05">
      <c r="A988" s="129"/>
      <c r="B988" s="274"/>
      <c r="C988" s="98"/>
      <c r="D988" s="98"/>
      <c r="E988" s="276"/>
    </row>
    <row r="989" spans="1:5" ht="15.05">
      <c r="A989" s="129"/>
      <c r="B989" s="274"/>
      <c r="C989" s="98"/>
      <c r="D989" s="98"/>
      <c r="E989" s="276"/>
    </row>
    <row r="990" spans="1:5" ht="15.05">
      <c r="A990" s="129"/>
      <c r="B990" s="274"/>
      <c r="C990" s="98"/>
      <c r="D990" s="98"/>
      <c r="E990" s="276"/>
    </row>
    <row r="991" spans="1:5" ht="15.05">
      <c r="A991" s="129"/>
      <c r="B991" s="274"/>
      <c r="C991" s="98"/>
      <c r="D991" s="98"/>
      <c r="E991" s="276"/>
    </row>
    <row r="992" spans="1:5" ht="15.05">
      <c r="A992" s="129"/>
      <c r="B992" s="274"/>
      <c r="C992" s="98"/>
      <c r="D992" s="98"/>
      <c r="E992" s="276"/>
    </row>
    <row r="993" spans="1:5" ht="15.05">
      <c r="A993" s="129"/>
      <c r="B993" s="274"/>
      <c r="C993" s="98"/>
      <c r="D993" s="98"/>
      <c r="E993" s="276"/>
    </row>
    <row r="994" spans="1:5" ht="15.05">
      <c r="A994" s="129"/>
      <c r="B994" s="274"/>
      <c r="C994" s="98"/>
      <c r="D994" s="98"/>
      <c r="E994" s="276"/>
    </row>
    <row r="995" spans="1:5" ht="15.05">
      <c r="A995" s="129"/>
      <c r="B995" s="274"/>
      <c r="C995" s="98"/>
      <c r="D995" s="98"/>
      <c r="E995" s="276"/>
    </row>
    <row r="996" spans="1:5" ht="15.05">
      <c r="A996" s="129"/>
      <c r="B996" s="274"/>
      <c r="C996" s="98"/>
      <c r="D996" s="98"/>
      <c r="E996" s="276"/>
    </row>
    <row r="997" spans="1:5" ht="15.05">
      <c r="A997" s="129"/>
      <c r="B997" s="274"/>
      <c r="C997" s="98"/>
      <c r="D997" s="98"/>
      <c r="E997" s="276"/>
    </row>
    <row r="998" spans="1:5" ht="15.05">
      <c r="A998" s="129"/>
      <c r="B998" s="274"/>
      <c r="C998" s="98"/>
      <c r="D998" s="98"/>
      <c r="E998" s="276"/>
    </row>
    <row r="999" spans="1:5" ht="15.05">
      <c r="A999" s="129"/>
      <c r="B999" s="274"/>
      <c r="C999" s="98"/>
      <c r="D999" s="98"/>
      <c r="E999" s="276"/>
    </row>
    <row r="1000" spans="1:5" ht="15.05">
      <c r="A1000" s="129"/>
      <c r="B1000" s="274"/>
      <c r="C1000" s="98"/>
      <c r="D1000" s="98"/>
      <c r="E1000" s="276"/>
    </row>
    <row r="1001" spans="1:5" ht="15.05">
      <c r="A1001" s="129"/>
      <c r="B1001" s="274"/>
      <c r="C1001" s="98"/>
      <c r="D1001" s="98"/>
      <c r="E1001" s="276"/>
    </row>
    <row r="1002" spans="1:5" ht="15.05">
      <c r="A1002" s="129"/>
      <c r="B1002" s="274"/>
      <c r="C1002" s="98"/>
      <c r="D1002" s="98"/>
      <c r="E1002" s="276"/>
    </row>
    <row r="1003" spans="1:5" ht="15.05">
      <c r="A1003" s="129"/>
      <c r="B1003" s="274"/>
      <c r="C1003" s="98"/>
      <c r="D1003" s="98"/>
      <c r="E1003" s="276"/>
    </row>
    <row r="1004" spans="1:5" ht="15.05">
      <c r="A1004" s="129"/>
      <c r="B1004" s="274"/>
      <c r="C1004" s="98"/>
      <c r="D1004" s="98"/>
      <c r="E1004" s="276"/>
    </row>
    <row r="1005" spans="1:5" ht="15.05">
      <c r="A1005" s="129"/>
      <c r="B1005" s="274"/>
      <c r="C1005" s="98"/>
      <c r="D1005" s="98"/>
      <c r="E1005" s="276"/>
    </row>
    <row r="1006" spans="1:5" ht="15.05">
      <c r="A1006" s="129"/>
      <c r="B1006" s="274"/>
      <c r="C1006" s="98"/>
      <c r="D1006" s="98"/>
      <c r="E1006" s="276"/>
    </row>
    <row r="1007" spans="1:5" ht="15.05">
      <c r="A1007" s="129"/>
      <c r="B1007" s="274"/>
      <c r="C1007" s="98"/>
      <c r="D1007" s="98"/>
      <c r="E1007" s="276"/>
    </row>
    <row r="1008" spans="1:5" ht="15.05">
      <c r="A1008" s="129"/>
      <c r="B1008" s="274"/>
      <c r="C1008" s="98"/>
      <c r="D1008" s="98"/>
      <c r="E1008" s="276"/>
    </row>
    <row r="1009" spans="1:5" ht="15.05">
      <c r="A1009" s="129"/>
      <c r="B1009" s="274"/>
      <c r="C1009" s="98"/>
      <c r="D1009" s="98"/>
      <c r="E1009" s="276"/>
    </row>
    <row r="1010" spans="1:5" ht="15.05">
      <c r="A1010" s="129"/>
      <c r="B1010" s="274"/>
      <c r="C1010" s="98"/>
      <c r="D1010" s="98"/>
      <c r="E1010" s="276"/>
    </row>
    <row r="1011" spans="1:5" ht="15.05">
      <c r="A1011" s="129"/>
      <c r="B1011" s="274"/>
      <c r="C1011" s="98"/>
      <c r="D1011" s="98"/>
      <c r="E1011" s="276"/>
    </row>
    <row r="1012" spans="1:5" ht="15.05">
      <c r="A1012" s="129"/>
      <c r="B1012" s="274"/>
      <c r="C1012" s="98"/>
      <c r="D1012" s="98"/>
      <c r="E1012" s="276"/>
    </row>
    <row r="1013" spans="1:5" ht="15.05">
      <c r="A1013" s="129"/>
      <c r="B1013" s="274"/>
      <c r="C1013" s="98"/>
      <c r="D1013" s="98"/>
      <c r="E1013" s="276"/>
    </row>
    <row r="1014" spans="1:5" ht="15.05">
      <c r="A1014" s="129"/>
      <c r="B1014" s="274"/>
      <c r="C1014" s="98"/>
      <c r="D1014" s="98"/>
      <c r="E1014" s="276"/>
    </row>
    <row r="1015" spans="1:5" ht="15.05">
      <c r="A1015" s="129"/>
      <c r="B1015" s="274"/>
      <c r="C1015" s="98"/>
      <c r="D1015" s="98"/>
      <c r="E1015" s="276"/>
    </row>
    <row r="1016" spans="1:5" ht="15.05">
      <c r="A1016" s="129"/>
      <c r="B1016" s="274"/>
      <c r="C1016" s="98"/>
      <c r="D1016" s="98"/>
      <c r="E1016" s="276"/>
    </row>
    <row r="1017" spans="1:5" ht="15.05">
      <c r="A1017" s="129"/>
      <c r="B1017" s="274"/>
      <c r="C1017" s="98"/>
      <c r="D1017" s="98"/>
      <c r="E1017" s="276"/>
    </row>
    <row r="1018" spans="1:5" ht="15.05">
      <c r="A1018" s="129"/>
      <c r="B1018" s="274"/>
      <c r="C1018" s="98"/>
      <c r="D1018" s="98"/>
      <c r="E1018" s="276"/>
    </row>
    <row r="1019" spans="1:5" ht="15.05">
      <c r="A1019" s="129"/>
      <c r="B1019" s="274"/>
      <c r="C1019" s="98"/>
      <c r="D1019" s="98"/>
      <c r="E1019" s="276"/>
    </row>
    <row r="1020" spans="1:5" ht="15.05">
      <c r="A1020" s="129"/>
      <c r="B1020" s="274"/>
      <c r="C1020" s="98"/>
      <c r="D1020" s="98"/>
      <c r="E1020" s="276"/>
    </row>
    <row r="1021" spans="1:5" ht="15.05">
      <c r="A1021" s="129"/>
      <c r="B1021" s="274"/>
      <c r="C1021" s="98"/>
      <c r="D1021" s="98"/>
      <c r="E1021" s="276"/>
    </row>
    <row r="1022" spans="1:5" ht="15.05">
      <c r="A1022" s="129"/>
      <c r="B1022" s="274"/>
      <c r="C1022" s="98"/>
      <c r="D1022" s="98"/>
      <c r="E1022" s="276"/>
    </row>
    <row r="1023" spans="1:5" ht="15.05">
      <c r="A1023" s="129"/>
      <c r="B1023" s="274"/>
      <c r="C1023" s="98"/>
      <c r="D1023" s="98"/>
      <c r="E1023" s="276"/>
    </row>
    <row r="1024" spans="1:5" ht="15.05">
      <c r="A1024" s="129"/>
      <c r="B1024" s="274"/>
      <c r="C1024" s="98"/>
      <c r="D1024" s="98"/>
      <c r="E1024" s="276"/>
    </row>
    <row r="1025" spans="1:5" ht="15.05">
      <c r="A1025" s="129"/>
      <c r="B1025" s="274"/>
      <c r="C1025" s="98"/>
      <c r="D1025" s="98"/>
      <c r="E1025" s="276"/>
    </row>
    <row r="1026" spans="1:5" ht="15.05">
      <c r="A1026" s="129"/>
      <c r="B1026" s="274"/>
      <c r="C1026" s="98"/>
      <c r="D1026" s="98"/>
      <c r="E1026" s="276"/>
    </row>
    <row r="1027" spans="1:5" ht="15.05">
      <c r="A1027" s="129"/>
      <c r="B1027" s="274"/>
      <c r="C1027" s="98"/>
      <c r="D1027" s="98"/>
      <c r="E1027" s="276"/>
    </row>
    <row r="1028" spans="1:5" ht="15.05">
      <c r="A1028" s="129"/>
      <c r="B1028" s="274"/>
      <c r="C1028" s="98"/>
      <c r="D1028" s="98"/>
      <c r="E1028" s="276"/>
    </row>
    <row r="1029" spans="1:5" ht="15.05">
      <c r="A1029" s="129"/>
      <c r="B1029" s="274"/>
      <c r="C1029" s="98"/>
      <c r="D1029" s="98"/>
      <c r="E1029" s="276"/>
    </row>
    <row r="1030" spans="1:5" ht="15.05">
      <c r="A1030" s="129"/>
      <c r="B1030" s="274"/>
      <c r="C1030" s="98"/>
      <c r="D1030" s="98"/>
      <c r="E1030" s="276"/>
    </row>
    <row r="1031" spans="1:5" ht="15.05">
      <c r="A1031" s="129"/>
      <c r="B1031" s="274"/>
      <c r="C1031" s="98"/>
      <c r="D1031" s="98"/>
      <c r="E1031" s="276"/>
    </row>
    <row r="1032" spans="1:5" ht="15.05">
      <c r="A1032" s="129"/>
      <c r="B1032" s="274"/>
      <c r="C1032" s="98"/>
      <c r="D1032" s="98"/>
      <c r="E1032" s="276"/>
    </row>
    <row r="1033" spans="1:5" ht="15.05">
      <c r="A1033" s="129"/>
      <c r="B1033" s="274"/>
      <c r="C1033" s="98"/>
      <c r="D1033" s="98"/>
      <c r="E1033" s="276"/>
    </row>
    <row r="1034" spans="1:5" ht="15.05">
      <c r="A1034" s="129"/>
      <c r="B1034" s="274"/>
      <c r="C1034" s="98"/>
      <c r="D1034" s="98"/>
      <c r="E1034" s="276"/>
    </row>
    <row r="1035" spans="1:5" ht="15.05">
      <c r="A1035" s="129"/>
      <c r="B1035" s="274"/>
      <c r="C1035" s="98"/>
      <c r="D1035" s="98"/>
      <c r="E1035" s="276"/>
    </row>
    <row r="1036" spans="1:5" ht="15.05">
      <c r="A1036" s="129"/>
      <c r="B1036" s="274"/>
      <c r="C1036" s="98"/>
      <c r="D1036" s="98"/>
      <c r="E1036" s="276"/>
    </row>
    <row r="1037" spans="1:5" ht="15.05">
      <c r="A1037" s="129"/>
      <c r="B1037" s="274"/>
      <c r="C1037" s="98"/>
      <c r="D1037" s="98"/>
      <c r="E1037" s="276"/>
    </row>
    <row r="1038" spans="1:5" ht="15.05">
      <c r="A1038" s="129"/>
      <c r="B1038" s="274"/>
      <c r="C1038" s="98"/>
      <c r="D1038" s="98"/>
      <c r="E1038" s="276"/>
    </row>
    <row r="1039" spans="1:5" ht="15.05">
      <c r="A1039" s="129"/>
      <c r="B1039" s="274"/>
      <c r="C1039" s="98"/>
      <c r="D1039" s="98"/>
      <c r="E1039" s="276"/>
    </row>
    <row r="1040" spans="1:5" ht="15.05">
      <c r="A1040" s="129"/>
      <c r="B1040" s="274"/>
      <c r="C1040" s="98"/>
      <c r="D1040" s="98"/>
      <c r="E1040" s="276"/>
    </row>
    <row r="1041" spans="1:5" ht="15.05">
      <c r="A1041" s="129"/>
      <c r="B1041" s="274"/>
      <c r="C1041" s="98"/>
      <c r="D1041" s="98"/>
      <c r="E1041" s="276"/>
    </row>
    <row r="1042" spans="1:5" ht="15.05">
      <c r="A1042" s="129"/>
      <c r="B1042" s="274"/>
      <c r="C1042" s="98"/>
      <c r="D1042" s="98"/>
      <c r="E1042" s="276"/>
    </row>
    <row r="1043" spans="1:5" ht="15.05">
      <c r="A1043" s="129"/>
      <c r="B1043" s="274"/>
      <c r="C1043" s="98"/>
      <c r="D1043" s="98"/>
      <c r="E1043" s="276"/>
    </row>
    <row r="1044" spans="1:5" ht="15.05">
      <c r="A1044" s="129"/>
      <c r="B1044" s="274"/>
      <c r="C1044" s="98"/>
      <c r="D1044" s="98"/>
      <c r="E1044" s="276"/>
    </row>
    <row r="1045" spans="1:5" ht="15.05">
      <c r="A1045" s="129"/>
      <c r="B1045" s="274"/>
      <c r="C1045" s="98"/>
      <c r="D1045" s="98"/>
      <c r="E1045" s="276"/>
    </row>
    <row r="1046" spans="1:5" ht="15.05">
      <c r="A1046" s="129"/>
      <c r="B1046" s="274"/>
      <c r="C1046" s="98"/>
      <c r="D1046" s="98"/>
      <c r="E1046" s="276"/>
    </row>
    <row r="1047" spans="1:5" ht="15.05">
      <c r="A1047" s="129"/>
      <c r="B1047" s="274"/>
      <c r="C1047" s="98"/>
      <c r="D1047" s="98"/>
      <c r="E1047" s="276"/>
    </row>
    <row r="1048" spans="1:5" ht="15.05">
      <c r="A1048" s="129"/>
      <c r="B1048" s="274"/>
      <c r="C1048" s="98"/>
      <c r="D1048" s="98"/>
      <c r="E1048" s="276"/>
    </row>
    <row r="1049" spans="1:5" ht="15.05">
      <c r="A1049" s="129"/>
      <c r="B1049" s="274"/>
      <c r="C1049" s="98"/>
      <c r="D1049" s="98"/>
      <c r="E1049" s="276"/>
    </row>
    <row r="1050" spans="1:5" ht="15.05">
      <c r="A1050" s="129"/>
      <c r="B1050" s="274"/>
      <c r="C1050" s="98"/>
      <c r="D1050" s="98"/>
      <c r="E1050" s="276"/>
    </row>
    <row r="1051" spans="1:5" ht="15.05">
      <c r="A1051" s="129"/>
      <c r="B1051" s="274"/>
      <c r="C1051" s="98"/>
      <c r="D1051" s="98"/>
      <c r="E1051" s="276"/>
    </row>
    <row r="1052" spans="1:5" ht="15.05">
      <c r="A1052" s="129"/>
      <c r="B1052" s="274"/>
      <c r="C1052" s="98"/>
      <c r="D1052" s="98"/>
      <c r="E1052" s="276"/>
    </row>
    <row r="1053" spans="1:5" ht="15.05">
      <c r="A1053" s="129"/>
      <c r="B1053" s="274"/>
      <c r="C1053" s="98"/>
      <c r="D1053" s="98"/>
      <c r="E1053" s="276"/>
    </row>
    <row r="1054" spans="1:5" ht="15.05">
      <c r="A1054" s="129"/>
      <c r="B1054" s="274"/>
      <c r="C1054" s="98"/>
      <c r="D1054" s="98"/>
      <c r="E1054" s="276"/>
    </row>
    <row r="1055" spans="1:5" ht="15.05">
      <c r="A1055" s="129"/>
      <c r="B1055" s="274"/>
      <c r="C1055" s="98"/>
      <c r="D1055" s="98"/>
      <c r="E1055" s="276"/>
    </row>
    <row r="1056" spans="1:5" ht="15.05">
      <c r="A1056" s="129"/>
      <c r="B1056" s="274"/>
      <c r="C1056" s="98"/>
      <c r="D1056" s="98"/>
      <c r="E1056" s="276"/>
    </row>
    <row r="1057" spans="1:5" ht="15.05">
      <c r="A1057" s="129"/>
      <c r="B1057" s="274"/>
      <c r="C1057" s="98"/>
      <c r="D1057" s="98"/>
      <c r="E1057" s="276"/>
    </row>
    <row r="1058" spans="1:5" ht="15.05">
      <c r="A1058" s="129"/>
      <c r="B1058" s="274"/>
      <c r="C1058" s="98"/>
      <c r="D1058" s="98"/>
      <c r="E1058" s="276"/>
    </row>
    <row r="1059" spans="1:5" ht="15.05">
      <c r="A1059" s="129"/>
      <c r="B1059" s="274"/>
      <c r="C1059" s="98"/>
      <c r="D1059" s="98"/>
      <c r="E1059" s="276"/>
    </row>
    <row r="1060" spans="1:5" ht="15.05">
      <c r="A1060" s="129"/>
      <c r="B1060" s="274"/>
      <c r="C1060" s="98"/>
      <c r="D1060" s="98"/>
      <c r="E1060" s="276"/>
    </row>
    <row r="1061" spans="1:5" ht="15.05">
      <c r="A1061" s="129"/>
      <c r="B1061" s="274"/>
      <c r="C1061" s="98"/>
      <c r="D1061" s="98"/>
      <c r="E1061" s="276"/>
    </row>
    <row r="1062" spans="1:5" ht="15.05">
      <c r="A1062" s="129"/>
      <c r="B1062" s="274"/>
      <c r="C1062" s="98"/>
      <c r="D1062" s="98"/>
      <c r="E1062" s="276"/>
    </row>
    <row r="1063" spans="1:5" ht="15.05">
      <c r="A1063" s="129"/>
      <c r="B1063" s="274"/>
      <c r="C1063" s="98"/>
      <c r="D1063" s="98"/>
      <c r="E1063" s="276"/>
    </row>
    <row r="1064" spans="1:5" ht="15.05">
      <c r="A1064" s="129"/>
      <c r="B1064" s="274"/>
      <c r="C1064" s="98"/>
      <c r="D1064" s="98"/>
      <c r="E1064" s="276"/>
    </row>
    <row r="1065" spans="1:5" ht="15.05">
      <c r="A1065" s="129"/>
      <c r="B1065" s="274"/>
      <c r="C1065" s="98"/>
      <c r="D1065" s="98"/>
      <c r="E1065" s="276"/>
    </row>
    <row r="1066" spans="1:5" ht="15.05">
      <c r="A1066" s="129"/>
      <c r="B1066" s="274"/>
      <c r="C1066" s="98"/>
      <c r="D1066" s="98"/>
      <c r="E1066" s="276"/>
    </row>
    <row r="1067" spans="1:5" ht="15.05">
      <c r="A1067" s="129"/>
      <c r="B1067" s="274"/>
      <c r="C1067" s="98"/>
      <c r="D1067" s="98"/>
      <c r="E1067" s="276"/>
    </row>
    <row r="1068" spans="1:5" ht="15.05">
      <c r="A1068" s="129"/>
      <c r="B1068" s="274"/>
      <c r="C1068" s="98"/>
      <c r="D1068" s="98"/>
      <c r="E1068" s="276"/>
    </row>
    <row r="1069" spans="1:5" ht="15.05">
      <c r="A1069" s="129"/>
      <c r="B1069" s="274"/>
      <c r="C1069" s="98"/>
      <c r="D1069" s="98"/>
      <c r="E1069" s="276"/>
    </row>
    <row r="1070" spans="1:5" ht="15.05">
      <c r="A1070" s="129"/>
      <c r="B1070" s="274"/>
      <c r="C1070" s="98"/>
      <c r="D1070" s="98"/>
      <c r="E1070" s="276"/>
    </row>
    <row r="1071" spans="1:5" ht="15.05">
      <c r="A1071" s="129"/>
      <c r="B1071" s="274"/>
      <c r="C1071" s="98"/>
      <c r="D1071" s="98"/>
      <c r="E1071" s="276"/>
    </row>
    <row r="1072" spans="1:5" ht="15.05">
      <c r="A1072" s="129"/>
      <c r="B1072" s="274"/>
      <c r="C1072" s="98"/>
      <c r="D1072" s="98"/>
      <c r="E1072" s="276"/>
    </row>
    <row r="1073" spans="1:5" ht="15.05">
      <c r="A1073" s="129"/>
      <c r="B1073" s="274"/>
      <c r="C1073" s="98"/>
      <c r="D1073" s="98"/>
      <c r="E1073" s="276"/>
    </row>
    <row r="1074" spans="1:5" ht="15.05">
      <c r="A1074" s="129"/>
      <c r="B1074" s="274"/>
      <c r="C1074" s="98"/>
      <c r="D1074" s="98"/>
      <c r="E1074" s="276"/>
    </row>
    <row r="1075" spans="1:5" ht="15.05">
      <c r="A1075" s="129"/>
      <c r="B1075" s="274"/>
      <c r="C1075" s="98"/>
      <c r="D1075" s="98"/>
      <c r="E1075" s="276"/>
    </row>
    <row r="1076" spans="1:5" ht="15.05">
      <c r="A1076" s="129"/>
      <c r="B1076" s="274"/>
      <c r="C1076" s="98"/>
      <c r="D1076" s="98"/>
      <c r="E1076" s="276"/>
    </row>
    <row r="1077" spans="1:5" ht="15.05">
      <c r="A1077" s="129"/>
      <c r="B1077" s="274"/>
      <c r="C1077" s="98"/>
      <c r="D1077" s="98"/>
      <c r="E1077" s="276"/>
    </row>
    <row r="1078" spans="1:5" ht="15.05">
      <c r="A1078" s="129"/>
      <c r="B1078" s="274"/>
      <c r="C1078" s="98"/>
      <c r="D1078" s="98"/>
      <c r="E1078" s="276"/>
    </row>
    <row r="1079" spans="1:5" ht="15.05">
      <c r="A1079" s="129"/>
      <c r="B1079" s="274"/>
      <c r="C1079" s="98"/>
      <c r="D1079" s="98"/>
      <c r="E1079" s="276"/>
    </row>
    <row r="1080" spans="1:5" ht="15.05">
      <c r="A1080" s="129"/>
      <c r="B1080" s="274"/>
      <c r="C1080" s="98"/>
      <c r="D1080" s="98"/>
      <c r="E1080" s="276"/>
    </row>
    <row r="1081" spans="1:5" ht="15.05">
      <c r="A1081" s="129"/>
      <c r="B1081" s="274"/>
      <c r="C1081" s="98"/>
      <c r="D1081" s="98"/>
      <c r="E1081" s="276"/>
    </row>
    <row r="1082" spans="1:5" ht="15.05">
      <c r="A1082" s="129"/>
      <c r="B1082" s="274"/>
      <c r="C1082" s="98"/>
      <c r="D1082" s="98"/>
      <c r="E1082" s="276"/>
    </row>
    <row r="1083" spans="1:5" ht="15.05">
      <c r="A1083" s="129"/>
      <c r="B1083" s="274"/>
      <c r="C1083" s="98"/>
      <c r="D1083" s="98"/>
      <c r="E1083" s="276"/>
    </row>
    <row r="1084" spans="1:5" ht="15.05">
      <c r="A1084" s="129"/>
      <c r="B1084" s="274"/>
      <c r="C1084" s="98"/>
      <c r="D1084" s="98"/>
      <c r="E1084" s="276"/>
    </row>
    <row r="1085" spans="1:5" ht="15.05">
      <c r="A1085" s="129"/>
      <c r="B1085" s="274"/>
      <c r="C1085" s="98"/>
      <c r="D1085" s="98"/>
      <c r="E1085" s="276"/>
    </row>
    <row r="1086" spans="1:5" ht="15.05">
      <c r="A1086" s="129"/>
      <c r="B1086" s="274"/>
      <c r="C1086" s="98"/>
      <c r="D1086" s="98"/>
      <c r="E1086" s="276"/>
    </row>
    <row r="1087" spans="1:5" ht="15.05">
      <c r="A1087" s="129"/>
      <c r="B1087" s="274"/>
      <c r="C1087" s="98"/>
      <c r="D1087" s="98"/>
      <c r="E1087" s="276"/>
    </row>
    <row r="1088" spans="1:5" ht="15.05">
      <c r="A1088" s="129"/>
      <c r="B1088" s="274"/>
      <c r="C1088" s="98"/>
      <c r="D1088" s="98"/>
      <c r="E1088" s="276"/>
    </row>
    <row r="1089" spans="1:5" ht="15.05">
      <c r="A1089" s="129"/>
      <c r="B1089" s="274"/>
      <c r="C1089" s="98"/>
      <c r="D1089" s="98"/>
      <c r="E1089" s="276"/>
    </row>
    <row r="1090" spans="1:5" ht="15.05">
      <c r="A1090" s="129"/>
      <c r="B1090" s="274"/>
      <c r="C1090" s="98"/>
      <c r="D1090" s="98"/>
      <c r="E1090" s="276"/>
    </row>
    <row r="1091" spans="1:5" ht="15.05">
      <c r="A1091" s="129"/>
      <c r="B1091" s="274"/>
      <c r="C1091" s="98"/>
      <c r="D1091" s="98"/>
      <c r="E1091" s="276"/>
    </row>
    <row r="1092" spans="1:5" ht="15.05">
      <c r="A1092" s="129"/>
      <c r="B1092" s="274"/>
      <c r="C1092" s="98"/>
      <c r="D1092" s="98"/>
      <c r="E1092" s="276"/>
    </row>
    <row r="1093" spans="1:5" ht="15.05">
      <c r="A1093" s="129"/>
      <c r="B1093" s="274"/>
      <c r="C1093" s="98"/>
      <c r="D1093" s="98"/>
      <c r="E1093" s="276"/>
    </row>
    <row r="1094" spans="1:5" ht="15.05">
      <c r="A1094" s="129"/>
      <c r="B1094" s="274"/>
      <c r="C1094" s="98"/>
      <c r="D1094" s="98"/>
      <c r="E1094" s="276"/>
    </row>
    <row r="1095" spans="1:5" ht="15.05">
      <c r="A1095" s="129"/>
      <c r="B1095" s="274"/>
      <c r="C1095" s="98"/>
      <c r="D1095" s="98"/>
      <c r="E1095" s="276"/>
    </row>
    <row r="1096" spans="1:5" ht="15.05">
      <c r="A1096" s="129"/>
      <c r="B1096" s="274"/>
      <c r="C1096" s="98"/>
      <c r="D1096" s="98"/>
      <c r="E1096" s="276"/>
    </row>
    <row r="1097" spans="1:5" ht="15.05">
      <c r="A1097" s="129"/>
      <c r="B1097" s="274"/>
      <c r="C1097" s="98"/>
      <c r="D1097" s="98"/>
      <c r="E1097" s="276"/>
    </row>
    <row r="1098" spans="1:5" ht="15.05">
      <c r="A1098" s="129"/>
      <c r="B1098" s="274"/>
      <c r="C1098" s="98"/>
      <c r="D1098" s="98"/>
      <c r="E1098" s="276"/>
    </row>
    <row r="1099" spans="1:5" ht="15.05">
      <c r="A1099" s="129"/>
      <c r="B1099" s="274"/>
      <c r="C1099" s="98"/>
      <c r="D1099" s="98"/>
      <c r="E1099" s="276"/>
    </row>
    <row r="1100" spans="1:5" ht="15.05">
      <c r="A1100" s="129"/>
      <c r="B1100" s="274"/>
      <c r="C1100" s="98"/>
      <c r="D1100" s="98"/>
      <c r="E1100" s="276"/>
    </row>
    <row r="1101" spans="1:5" ht="15.05">
      <c r="A1101" s="129"/>
      <c r="B1101" s="274"/>
      <c r="C1101" s="98"/>
      <c r="D1101" s="98"/>
      <c r="E1101" s="276"/>
    </row>
    <row r="1102" spans="1:5" ht="15.05">
      <c r="A1102" s="129"/>
      <c r="B1102" s="274"/>
      <c r="C1102" s="98"/>
      <c r="D1102" s="98"/>
      <c r="E1102" s="276"/>
    </row>
    <row r="1103" spans="1:5" ht="15.05">
      <c r="A1103" s="129"/>
      <c r="B1103" s="274"/>
      <c r="C1103" s="98"/>
      <c r="D1103" s="98"/>
      <c r="E1103" s="276"/>
    </row>
    <row r="1104" spans="1:5" ht="15.05">
      <c r="A1104" s="129"/>
      <c r="B1104" s="274"/>
      <c r="C1104" s="98"/>
      <c r="D1104" s="98"/>
      <c r="E1104" s="276"/>
    </row>
    <row r="1105" spans="1:5" ht="15.05">
      <c r="A1105" s="129"/>
      <c r="B1105" s="274"/>
      <c r="C1105" s="98"/>
      <c r="D1105" s="98"/>
      <c r="E1105" s="276"/>
    </row>
    <row r="1106" spans="1:5" ht="15.05">
      <c r="A1106" s="129"/>
      <c r="B1106" s="274"/>
      <c r="C1106" s="98"/>
      <c r="D1106" s="98"/>
      <c r="E1106" s="276"/>
    </row>
    <row r="1107" spans="1:5" ht="15.05">
      <c r="A1107" s="129"/>
      <c r="B1107" s="274"/>
      <c r="C1107" s="98"/>
      <c r="D1107" s="98"/>
      <c r="E1107" s="276"/>
    </row>
    <row r="1108" spans="1:5" ht="15.05">
      <c r="A1108" s="129"/>
      <c r="B1108" s="274"/>
      <c r="C1108" s="98"/>
      <c r="D1108" s="98"/>
      <c r="E1108" s="276"/>
    </row>
    <row r="1109" spans="1:5" ht="15.05">
      <c r="A1109" s="129"/>
      <c r="B1109" s="274"/>
      <c r="C1109" s="98"/>
      <c r="D1109" s="98"/>
      <c r="E1109" s="276"/>
    </row>
    <row r="1110" spans="1:5" ht="15.05">
      <c r="A1110" s="129"/>
      <c r="B1110" s="274"/>
      <c r="C1110" s="98"/>
      <c r="D1110" s="98"/>
      <c r="E1110" s="276"/>
    </row>
    <row r="1111" spans="1:5" ht="15.05">
      <c r="A1111" s="129"/>
      <c r="B1111" s="274"/>
      <c r="C1111" s="98"/>
      <c r="D1111" s="98"/>
      <c r="E1111" s="276"/>
    </row>
    <row r="1112" spans="1:5" ht="15.05">
      <c r="A1112" s="129"/>
      <c r="B1112" s="274"/>
      <c r="C1112" s="98"/>
      <c r="D1112" s="98"/>
      <c r="E1112" s="276"/>
    </row>
    <row r="1113" spans="1:5" ht="15.05">
      <c r="A1113" s="129"/>
      <c r="B1113" s="274"/>
      <c r="C1113" s="98"/>
      <c r="D1113" s="98"/>
      <c r="E1113" s="276"/>
    </row>
    <row r="1114" spans="1:5" ht="15.05">
      <c r="A1114" s="129"/>
      <c r="B1114" s="274"/>
      <c r="C1114" s="98"/>
      <c r="D1114" s="98"/>
      <c r="E1114" s="276"/>
    </row>
    <row r="1115" spans="1:5" ht="15.05">
      <c r="A1115" s="129"/>
      <c r="B1115" s="274"/>
      <c r="C1115" s="98"/>
      <c r="D1115" s="98"/>
      <c r="E1115" s="276"/>
    </row>
    <row r="1116" spans="1:5" ht="15.05">
      <c r="A1116" s="129"/>
      <c r="B1116" s="274"/>
      <c r="C1116" s="98"/>
      <c r="D1116" s="98"/>
      <c r="E1116" s="276"/>
    </row>
    <row r="1117" spans="1:5" ht="15.05">
      <c r="A1117" s="129"/>
      <c r="B1117" s="274"/>
      <c r="C1117" s="98"/>
      <c r="D1117" s="98"/>
      <c r="E1117" s="276"/>
    </row>
    <row r="1118" spans="1:5" ht="15.05">
      <c r="A1118" s="129"/>
      <c r="B1118" s="274"/>
      <c r="C1118" s="98"/>
      <c r="D1118" s="98"/>
      <c r="E1118" s="276"/>
    </row>
    <row r="1119" spans="1:5" ht="15.05">
      <c r="A1119" s="129"/>
      <c r="B1119" s="274"/>
      <c r="C1119" s="98"/>
      <c r="D1119" s="98"/>
      <c r="E1119" s="276"/>
    </row>
    <row r="1120" spans="1:5" ht="15.05">
      <c r="A1120" s="129"/>
      <c r="B1120" s="274"/>
      <c r="C1120" s="98"/>
      <c r="D1120" s="98"/>
      <c r="E1120" s="276"/>
    </row>
    <row r="1121" spans="1:5" ht="15.05">
      <c r="A1121" s="129"/>
      <c r="B1121" s="274"/>
      <c r="C1121" s="98"/>
      <c r="D1121" s="98"/>
      <c r="E1121" s="276"/>
    </row>
    <row r="1122" spans="1:5" ht="15.05">
      <c r="A1122" s="129"/>
      <c r="B1122" s="274"/>
      <c r="C1122" s="98"/>
      <c r="D1122" s="98"/>
      <c r="E1122" s="276"/>
    </row>
    <row r="1123" spans="1:5" ht="15.05">
      <c r="A1123" s="129"/>
      <c r="B1123" s="274"/>
      <c r="C1123" s="98"/>
      <c r="D1123" s="98"/>
      <c r="E1123" s="276"/>
    </row>
    <row r="1124" spans="1:5" ht="15.05">
      <c r="A1124" s="129"/>
      <c r="B1124" s="274"/>
      <c r="C1124" s="98"/>
      <c r="D1124" s="98"/>
      <c r="E1124" s="276"/>
    </row>
    <row r="1125" spans="1:5" ht="15.05">
      <c r="A1125" s="129"/>
      <c r="B1125" s="274"/>
      <c r="C1125" s="98"/>
      <c r="D1125" s="98"/>
      <c r="E1125" s="276"/>
    </row>
    <row r="1126" spans="1:5" ht="15.05">
      <c r="A1126" s="129"/>
      <c r="B1126" s="274"/>
      <c r="C1126" s="98"/>
      <c r="D1126" s="98"/>
      <c r="E1126" s="276"/>
    </row>
    <row r="1127" spans="1:5" ht="15.05">
      <c r="A1127" s="129"/>
      <c r="B1127" s="274"/>
      <c r="C1127" s="98"/>
      <c r="D1127" s="98"/>
      <c r="E1127" s="276"/>
    </row>
    <row r="1128" spans="1:5" ht="15.05">
      <c r="A1128" s="129"/>
      <c r="B1128" s="274"/>
      <c r="C1128" s="98"/>
      <c r="D1128" s="98"/>
      <c r="E1128" s="276"/>
    </row>
    <row r="1129" spans="1:5" ht="15.05">
      <c r="A1129" s="129"/>
      <c r="B1129" s="274"/>
      <c r="C1129" s="98"/>
      <c r="D1129" s="98"/>
      <c r="E1129" s="276"/>
    </row>
    <row r="1130" spans="1:5" ht="15.05">
      <c r="A1130" s="129"/>
      <c r="B1130" s="274"/>
      <c r="C1130" s="98"/>
      <c r="D1130" s="98"/>
      <c r="E1130" s="276"/>
    </row>
    <row r="1131" spans="1:5" ht="15.05">
      <c r="A1131" s="129"/>
      <c r="B1131" s="274"/>
      <c r="C1131" s="98"/>
      <c r="D1131" s="98"/>
      <c r="E1131" s="276"/>
    </row>
    <row r="1132" spans="1:5" ht="15.05">
      <c r="A1132" s="129"/>
      <c r="B1132" s="274"/>
      <c r="C1132" s="98"/>
      <c r="D1132" s="98"/>
      <c r="E1132" s="276"/>
    </row>
    <row r="1133" spans="1:5" ht="15.05">
      <c r="A1133" s="129"/>
      <c r="B1133" s="274"/>
      <c r="C1133" s="98"/>
      <c r="D1133" s="98"/>
      <c r="E1133" s="276"/>
    </row>
    <row r="1134" spans="1:5" ht="15.05">
      <c r="A1134" s="129"/>
      <c r="B1134" s="274"/>
      <c r="C1134" s="98"/>
      <c r="D1134" s="98"/>
      <c r="E1134" s="276"/>
    </row>
    <row r="1135" spans="1:5" ht="15.05">
      <c r="A1135" s="129"/>
      <c r="B1135" s="274"/>
      <c r="C1135" s="98"/>
      <c r="D1135" s="98"/>
      <c r="E1135" s="276"/>
    </row>
    <row r="1136" spans="1:5" ht="15.05">
      <c r="A1136" s="129"/>
      <c r="B1136" s="274"/>
      <c r="C1136" s="98"/>
      <c r="D1136" s="98"/>
      <c r="E1136" s="276"/>
    </row>
    <row r="1137" spans="1:5" ht="15.05">
      <c r="A1137" s="129"/>
      <c r="B1137" s="274"/>
      <c r="C1137" s="98"/>
      <c r="D1137" s="98"/>
      <c r="E1137" s="276"/>
    </row>
    <row r="1138" spans="1:5" ht="15.05">
      <c r="A1138" s="129"/>
      <c r="B1138" s="274"/>
      <c r="C1138" s="98"/>
      <c r="D1138" s="98"/>
      <c r="E1138" s="276"/>
    </row>
    <row r="1139" spans="1:5" ht="15.05">
      <c r="A1139" s="129"/>
      <c r="B1139" s="274"/>
      <c r="C1139" s="98"/>
      <c r="D1139" s="98"/>
      <c r="E1139" s="276"/>
    </row>
    <row r="1140" spans="1:5" ht="15.05">
      <c r="A1140" s="129"/>
      <c r="B1140" s="274"/>
      <c r="C1140" s="98"/>
      <c r="D1140" s="98"/>
      <c r="E1140" s="276"/>
    </row>
    <row r="1141" spans="1:5" ht="15.05">
      <c r="A1141" s="129"/>
      <c r="B1141" s="274"/>
      <c r="C1141" s="98"/>
      <c r="D1141" s="98"/>
      <c r="E1141" s="276"/>
    </row>
    <row r="1142" spans="1:5" ht="15.05">
      <c r="A1142" s="129"/>
      <c r="B1142" s="274"/>
      <c r="C1142" s="98"/>
      <c r="D1142" s="98"/>
      <c r="E1142" s="276"/>
    </row>
    <row r="1143" spans="1:5" ht="15.05">
      <c r="A1143" s="129"/>
      <c r="B1143" s="274"/>
      <c r="C1143" s="98"/>
      <c r="D1143" s="98"/>
      <c r="E1143" s="276"/>
    </row>
    <row r="1144" spans="1:5" ht="15.05">
      <c r="A1144" s="129"/>
      <c r="B1144" s="274"/>
      <c r="C1144" s="98"/>
      <c r="D1144" s="98"/>
      <c r="E1144" s="276"/>
    </row>
    <row r="1145" spans="1:5" ht="15.05">
      <c r="A1145" s="129"/>
      <c r="B1145" s="274"/>
      <c r="C1145" s="98"/>
      <c r="D1145" s="98"/>
      <c r="E1145" s="276"/>
    </row>
    <row r="1146" spans="1:5" ht="15.05">
      <c r="A1146" s="129"/>
      <c r="B1146" s="274"/>
      <c r="C1146" s="98"/>
      <c r="D1146" s="98"/>
      <c r="E1146" s="276"/>
    </row>
    <row r="1147" spans="1:5" ht="15.05">
      <c r="A1147" s="129"/>
      <c r="B1147" s="274"/>
      <c r="C1147" s="98"/>
      <c r="D1147" s="98"/>
      <c r="E1147" s="276"/>
    </row>
    <row r="1148" spans="1:5" ht="15.05">
      <c r="A1148" s="129"/>
      <c r="B1148" s="274"/>
      <c r="C1148" s="98"/>
      <c r="D1148" s="98"/>
      <c r="E1148" s="276"/>
    </row>
    <row r="1149" spans="1:5" ht="15.05">
      <c r="A1149" s="129"/>
      <c r="B1149" s="274"/>
      <c r="C1149" s="98"/>
      <c r="D1149" s="98"/>
      <c r="E1149" s="276"/>
    </row>
    <row r="1150" spans="1:5" ht="15.05">
      <c r="A1150" s="129"/>
      <c r="B1150" s="274"/>
      <c r="C1150" s="98"/>
      <c r="D1150" s="98"/>
      <c r="E1150" s="276"/>
    </row>
    <row r="1151" spans="1:5" ht="15.05">
      <c r="A1151" s="129"/>
      <c r="B1151" s="274"/>
      <c r="C1151" s="98"/>
      <c r="D1151" s="98"/>
      <c r="E1151" s="276"/>
    </row>
    <row r="1152" spans="1:5" ht="15.05">
      <c r="A1152" s="129"/>
      <c r="B1152" s="274"/>
      <c r="C1152" s="98"/>
      <c r="D1152" s="98"/>
      <c r="E1152" s="276"/>
    </row>
    <row r="1153" spans="1:5" ht="15.05">
      <c r="A1153" s="129"/>
      <c r="B1153" s="274"/>
      <c r="C1153" s="98"/>
      <c r="D1153" s="98"/>
      <c r="E1153" s="276"/>
    </row>
    <row r="1154" spans="1:5" ht="15.05">
      <c r="A1154" s="129"/>
      <c r="B1154" s="274"/>
      <c r="C1154" s="98"/>
      <c r="D1154" s="98"/>
      <c r="E1154" s="276"/>
    </row>
    <row r="1155" spans="1:5" ht="15.05">
      <c r="A1155" s="129"/>
      <c r="B1155" s="274"/>
      <c r="C1155" s="98"/>
      <c r="D1155" s="98"/>
      <c r="E1155" s="276"/>
    </row>
    <row r="1156" spans="1:5" ht="15.05">
      <c r="A1156" s="129"/>
      <c r="B1156" s="274"/>
      <c r="C1156" s="98"/>
      <c r="D1156" s="98"/>
      <c r="E1156" s="276"/>
    </row>
    <row r="1157" spans="1:5" ht="15.05">
      <c r="A1157" s="129"/>
      <c r="B1157" s="274"/>
      <c r="C1157" s="98"/>
      <c r="D1157" s="98"/>
      <c r="E1157" s="276"/>
    </row>
    <row r="1158" spans="1:5" ht="15.05">
      <c r="A1158" s="129"/>
      <c r="B1158" s="274"/>
      <c r="C1158" s="98"/>
      <c r="D1158" s="98"/>
      <c r="E1158" s="276"/>
    </row>
    <row r="1159" spans="1:5" ht="15.05">
      <c r="A1159" s="129"/>
      <c r="B1159" s="274"/>
      <c r="C1159" s="98"/>
      <c r="D1159" s="98"/>
      <c r="E1159" s="276"/>
    </row>
    <row r="1160" spans="1:5" ht="15.05">
      <c r="A1160" s="129"/>
      <c r="B1160" s="274"/>
      <c r="C1160" s="98"/>
      <c r="D1160" s="98"/>
      <c r="E1160" s="276"/>
    </row>
    <row r="1161" spans="1:5" ht="15.05">
      <c r="A1161" s="129"/>
      <c r="B1161" s="274"/>
      <c r="C1161" s="98"/>
      <c r="D1161" s="98"/>
      <c r="E1161" s="276"/>
    </row>
    <row r="1162" spans="1:5" ht="15.05">
      <c r="A1162" s="129"/>
      <c r="B1162" s="274"/>
      <c r="C1162" s="98"/>
      <c r="D1162" s="98"/>
      <c r="E1162" s="276"/>
    </row>
    <row r="1163" spans="1:5" ht="15.05">
      <c r="A1163" s="129"/>
      <c r="B1163" s="274"/>
      <c r="C1163" s="98"/>
      <c r="D1163" s="98"/>
      <c r="E1163" s="276"/>
    </row>
    <row r="1164" spans="1:5" ht="15.05">
      <c r="A1164" s="129"/>
      <c r="B1164" s="274"/>
      <c r="C1164" s="98"/>
      <c r="D1164" s="98"/>
      <c r="E1164" s="276"/>
    </row>
    <row r="1165" spans="1:5" ht="15.05">
      <c r="A1165" s="129"/>
      <c r="B1165" s="274"/>
      <c r="C1165" s="98"/>
      <c r="D1165" s="98"/>
      <c r="E1165" s="276"/>
    </row>
    <row r="1166" spans="1:5" ht="15.05">
      <c r="A1166" s="129"/>
      <c r="B1166" s="274"/>
      <c r="C1166" s="98"/>
      <c r="D1166" s="98"/>
      <c r="E1166" s="276"/>
    </row>
    <row r="1167" spans="1:5" ht="15.05">
      <c r="A1167" s="129"/>
      <c r="B1167" s="274"/>
      <c r="C1167" s="98"/>
      <c r="D1167" s="98"/>
      <c r="E1167" s="276"/>
    </row>
    <row r="1168" spans="1:5" ht="15.05">
      <c r="A1168" s="129"/>
      <c r="B1168" s="274"/>
      <c r="C1168" s="98"/>
      <c r="D1168" s="98"/>
      <c r="E1168" s="276"/>
    </row>
    <row r="1169" spans="1:5" ht="15.05">
      <c r="A1169" s="129"/>
      <c r="B1169" s="274"/>
      <c r="C1169" s="98"/>
      <c r="D1169" s="98"/>
      <c r="E1169" s="276"/>
    </row>
    <row r="1170" spans="1:5" ht="15.05">
      <c r="A1170" s="129"/>
      <c r="B1170" s="274"/>
      <c r="C1170" s="98"/>
      <c r="D1170" s="98"/>
      <c r="E1170" s="276"/>
    </row>
    <row r="1171" spans="1:5" ht="15.05">
      <c r="A1171" s="129"/>
      <c r="B1171" s="274"/>
      <c r="C1171" s="98"/>
      <c r="D1171" s="98"/>
      <c r="E1171" s="276"/>
    </row>
    <row r="1172" spans="1:5" ht="15.05">
      <c r="A1172" s="129"/>
      <c r="B1172" s="274"/>
      <c r="C1172" s="98"/>
      <c r="D1172" s="98"/>
      <c r="E1172" s="276"/>
    </row>
    <row r="1173" spans="1:5" ht="15.05">
      <c r="A1173" s="129"/>
      <c r="B1173" s="274"/>
      <c r="C1173" s="98"/>
      <c r="D1173" s="98"/>
      <c r="E1173" s="276"/>
    </row>
    <row r="1174" spans="1:5" ht="15.05">
      <c r="A1174" s="129"/>
      <c r="B1174" s="274"/>
      <c r="C1174" s="98"/>
      <c r="D1174" s="98"/>
      <c r="E1174" s="276"/>
    </row>
    <row r="1175" spans="1:5" ht="15.05">
      <c r="A1175" s="129"/>
      <c r="B1175" s="274"/>
      <c r="C1175" s="98"/>
      <c r="D1175" s="98"/>
      <c r="E1175" s="276"/>
    </row>
    <row r="1176" spans="1:5" ht="15.05">
      <c r="A1176" s="129"/>
      <c r="B1176" s="274"/>
      <c r="C1176" s="98"/>
      <c r="D1176" s="98"/>
      <c r="E1176" s="276"/>
    </row>
    <row r="1177" spans="1:5" ht="15.05">
      <c r="A1177" s="129"/>
      <c r="B1177" s="274"/>
      <c r="C1177" s="98"/>
      <c r="D1177" s="98"/>
      <c r="E1177" s="276"/>
    </row>
    <row r="1178" spans="1:5" ht="15.05">
      <c r="A1178" s="129"/>
      <c r="B1178" s="274"/>
      <c r="C1178" s="98"/>
      <c r="D1178" s="98"/>
      <c r="E1178" s="276"/>
    </row>
    <row r="1179" spans="1:5" ht="15.05">
      <c r="A1179" s="129"/>
      <c r="B1179" s="274"/>
      <c r="C1179" s="98"/>
      <c r="D1179" s="98"/>
      <c r="E1179" s="276"/>
    </row>
    <row r="1180" spans="1:5" ht="15.05">
      <c r="A1180" s="129"/>
      <c r="B1180" s="274"/>
      <c r="C1180" s="98"/>
      <c r="D1180" s="98"/>
      <c r="E1180" s="276"/>
    </row>
    <row r="1181" spans="1:5" ht="15.05">
      <c r="A1181" s="129"/>
      <c r="B1181" s="274"/>
      <c r="C1181" s="98"/>
      <c r="D1181" s="98"/>
      <c r="E1181" s="276"/>
    </row>
    <row r="1182" spans="1:5" ht="15.05">
      <c r="A1182" s="129"/>
      <c r="B1182" s="274"/>
      <c r="C1182" s="98"/>
      <c r="D1182" s="98"/>
      <c r="E1182" s="276"/>
    </row>
    <row r="1183" spans="1:5" ht="15.05">
      <c r="A1183" s="129"/>
      <c r="B1183" s="274"/>
      <c r="C1183" s="98"/>
      <c r="D1183" s="98"/>
      <c r="E1183" s="276"/>
    </row>
    <row r="1184" spans="1:5" ht="15.05">
      <c r="A1184" s="129"/>
      <c r="B1184" s="274"/>
      <c r="C1184" s="98"/>
      <c r="D1184" s="98"/>
      <c r="E1184" s="276"/>
    </row>
    <row r="1185" spans="1:5" ht="15.05">
      <c r="A1185" s="129"/>
      <c r="B1185" s="274"/>
      <c r="C1185" s="98"/>
      <c r="D1185" s="98"/>
      <c r="E1185" s="276"/>
    </row>
    <row r="1186" spans="1:5" ht="15.05">
      <c r="A1186" s="129"/>
      <c r="B1186" s="274"/>
      <c r="C1186" s="98"/>
      <c r="D1186" s="98"/>
      <c r="E1186" s="276"/>
    </row>
    <row r="1187" spans="1:5" ht="15.05">
      <c r="A1187" s="129"/>
      <c r="B1187" s="274"/>
      <c r="C1187" s="98"/>
      <c r="D1187" s="98"/>
      <c r="E1187" s="276"/>
    </row>
    <row r="1188" spans="1:5" ht="15.05">
      <c r="A1188" s="129"/>
      <c r="B1188" s="274"/>
      <c r="C1188" s="98"/>
      <c r="D1188" s="98"/>
      <c r="E1188" s="276"/>
    </row>
    <row r="1189" spans="1:5" ht="15.05">
      <c r="A1189" s="129"/>
      <c r="B1189" s="274"/>
      <c r="C1189" s="98"/>
      <c r="D1189" s="98"/>
      <c r="E1189" s="276"/>
    </row>
    <row r="1190" spans="1:5" ht="15.05">
      <c r="A1190" s="129"/>
      <c r="B1190" s="274"/>
      <c r="C1190" s="98"/>
      <c r="D1190" s="98"/>
      <c r="E1190" s="276"/>
    </row>
    <row r="1191" spans="1:5" ht="15.05">
      <c r="A1191" s="129"/>
      <c r="B1191" s="274"/>
      <c r="C1191" s="98"/>
      <c r="D1191" s="98"/>
      <c r="E1191" s="276"/>
    </row>
    <row r="1192" spans="1:5" ht="15.05">
      <c r="A1192" s="129"/>
      <c r="B1192" s="274"/>
      <c r="C1192" s="98"/>
      <c r="D1192" s="98"/>
      <c r="E1192" s="276"/>
    </row>
    <row r="1193" spans="1:5" ht="15.05">
      <c r="A1193" s="129"/>
      <c r="B1193" s="274"/>
      <c r="C1193" s="98"/>
      <c r="D1193" s="98"/>
      <c r="E1193" s="276"/>
    </row>
    <row r="1194" spans="1:5" ht="15.05">
      <c r="A1194" s="129"/>
      <c r="B1194" s="274"/>
      <c r="C1194" s="98"/>
      <c r="D1194" s="98"/>
      <c r="E1194" s="276"/>
    </row>
    <row r="1195" spans="1:5" ht="15.05">
      <c r="A1195" s="129"/>
      <c r="B1195" s="274"/>
      <c r="C1195" s="98"/>
      <c r="D1195" s="98"/>
      <c r="E1195" s="276"/>
    </row>
    <row r="1196" spans="1:5" ht="15.05">
      <c r="A1196" s="129"/>
      <c r="B1196" s="274"/>
      <c r="C1196" s="98"/>
      <c r="D1196" s="98"/>
      <c r="E1196" s="276"/>
    </row>
    <row r="1197" spans="1:5" ht="15.05">
      <c r="A1197" s="129"/>
      <c r="B1197" s="274"/>
      <c r="C1197" s="98"/>
      <c r="D1197" s="98"/>
      <c r="E1197" s="276"/>
    </row>
    <row r="1198" spans="1:5" ht="15.05">
      <c r="A1198" s="129"/>
      <c r="B1198" s="274"/>
      <c r="C1198" s="98"/>
      <c r="D1198" s="98"/>
      <c r="E1198" s="276"/>
    </row>
    <row r="1199" spans="1:5" ht="15.05">
      <c r="A1199" s="129"/>
      <c r="B1199" s="274"/>
      <c r="C1199" s="98"/>
      <c r="D1199" s="98"/>
      <c r="E1199" s="276"/>
    </row>
    <row r="1200" spans="1:5" ht="15.05">
      <c r="A1200" s="129"/>
      <c r="B1200" s="274"/>
      <c r="C1200" s="98"/>
      <c r="D1200" s="98"/>
      <c r="E1200" s="276"/>
    </row>
    <row r="1201" spans="1:5" ht="15.05">
      <c r="A1201" s="129"/>
      <c r="B1201" s="274"/>
      <c r="C1201" s="98"/>
      <c r="D1201" s="98"/>
      <c r="E1201" s="276"/>
    </row>
    <row r="1202" spans="1:5" ht="15.05">
      <c r="A1202" s="129"/>
      <c r="B1202" s="274"/>
      <c r="C1202" s="98"/>
      <c r="D1202" s="98"/>
      <c r="E1202" s="276"/>
    </row>
    <row r="1203" spans="1:5" ht="15.05">
      <c r="A1203" s="129"/>
      <c r="B1203" s="274"/>
      <c r="C1203" s="98"/>
      <c r="D1203" s="98"/>
      <c r="E1203" s="276"/>
    </row>
    <row r="1204" spans="1:5" ht="15.05">
      <c r="A1204" s="129"/>
      <c r="B1204" s="274"/>
      <c r="C1204" s="98"/>
      <c r="D1204" s="98"/>
      <c r="E1204" s="276"/>
    </row>
    <row r="1205" spans="1:5" ht="15.05">
      <c r="A1205" s="129"/>
      <c r="B1205" s="274"/>
      <c r="C1205" s="98"/>
      <c r="D1205" s="98"/>
      <c r="E1205" s="276"/>
    </row>
    <row r="1206" spans="1:5" ht="15.05">
      <c r="A1206" s="129"/>
      <c r="B1206" s="274"/>
      <c r="C1206" s="98"/>
      <c r="D1206" s="98"/>
      <c r="E1206" s="276"/>
    </row>
    <row r="1207" spans="1:5" ht="15.05">
      <c r="A1207" s="129"/>
      <c r="B1207" s="274"/>
      <c r="C1207" s="98"/>
      <c r="D1207" s="98"/>
      <c r="E1207" s="276"/>
    </row>
    <row r="1208" spans="1:5" ht="15.05">
      <c r="A1208" s="129"/>
      <c r="B1208" s="274"/>
      <c r="C1208" s="98"/>
      <c r="D1208" s="98"/>
      <c r="E1208" s="276"/>
    </row>
    <row r="1209" spans="1:5" ht="15.05">
      <c r="A1209" s="129"/>
      <c r="B1209" s="274"/>
      <c r="C1209" s="98"/>
      <c r="D1209" s="98"/>
      <c r="E1209" s="276"/>
    </row>
    <row r="1210" spans="1:5" ht="15.05">
      <c r="A1210" s="129"/>
      <c r="B1210" s="274"/>
      <c r="C1210" s="98"/>
      <c r="D1210" s="98"/>
      <c r="E1210" s="276"/>
    </row>
    <row r="1211" spans="1:5" ht="15.05">
      <c r="A1211" s="129"/>
      <c r="B1211" s="274"/>
      <c r="C1211" s="98"/>
      <c r="D1211" s="98"/>
      <c r="E1211" s="276"/>
    </row>
    <row r="1212" spans="1:5" ht="15.05">
      <c r="A1212" s="129"/>
      <c r="B1212" s="274"/>
      <c r="C1212" s="98"/>
      <c r="D1212" s="98"/>
      <c r="E1212" s="276"/>
    </row>
    <row r="1213" spans="1:5" ht="15.05">
      <c r="A1213" s="129"/>
      <c r="B1213" s="274"/>
      <c r="C1213" s="98"/>
      <c r="D1213" s="98"/>
      <c r="E1213" s="276"/>
    </row>
    <row r="1214" spans="1:5" ht="15.05">
      <c r="A1214" s="129"/>
      <c r="B1214" s="274"/>
      <c r="C1214" s="98"/>
      <c r="D1214" s="98"/>
      <c r="E1214" s="276"/>
    </row>
    <row r="1215" spans="1:5" ht="15.05">
      <c r="A1215" s="129"/>
      <c r="B1215" s="274"/>
      <c r="C1215" s="98"/>
      <c r="D1215" s="98"/>
      <c r="E1215" s="276"/>
    </row>
    <row r="1216" spans="1:5" ht="15.05">
      <c r="A1216" s="129"/>
      <c r="B1216" s="274"/>
      <c r="C1216" s="98"/>
      <c r="D1216" s="98"/>
      <c r="E1216" s="276"/>
    </row>
    <row r="1217" spans="1:5" ht="15.05">
      <c r="A1217" s="129"/>
      <c r="B1217" s="274"/>
      <c r="C1217" s="98"/>
      <c r="D1217" s="98"/>
      <c r="E1217" s="276"/>
    </row>
    <row r="1218" spans="1:5" ht="15.05">
      <c r="A1218" s="129"/>
      <c r="B1218" s="274"/>
      <c r="C1218" s="98"/>
      <c r="D1218" s="98"/>
      <c r="E1218" s="276"/>
    </row>
    <row r="1219" spans="1:5" ht="15.05">
      <c r="A1219" s="129"/>
      <c r="B1219" s="274"/>
      <c r="C1219" s="98"/>
      <c r="D1219" s="98"/>
      <c r="E1219" s="276"/>
    </row>
    <row r="1220" spans="1:5" ht="15.05">
      <c r="A1220" s="129"/>
      <c r="B1220" s="274"/>
      <c r="C1220" s="98"/>
      <c r="D1220" s="98"/>
      <c r="E1220" s="276"/>
    </row>
    <row r="1221" spans="1:5" ht="15.05">
      <c r="A1221" s="129"/>
      <c r="B1221" s="274"/>
      <c r="C1221" s="98"/>
      <c r="D1221" s="98"/>
      <c r="E1221" s="276"/>
    </row>
    <row r="1222" spans="1:5" ht="15.05">
      <c r="A1222" s="129"/>
      <c r="B1222" s="274"/>
      <c r="C1222" s="98"/>
      <c r="D1222" s="98"/>
      <c r="E1222" s="276"/>
    </row>
    <row r="1223" spans="1:5" ht="15.05">
      <c r="A1223" s="129"/>
      <c r="B1223" s="274"/>
      <c r="C1223" s="98"/>
      <c r="D1223" s="98"/>
      <c r="E1223" s="276"/>
    </row>
    <row r="1224" spans="1:5" ht="15.05">
      <c r="A1224" s="129"/>
      <c r="B1224" s="274"/>
      <c r="C1224" s="98"/>
      <c r="D1224" s="98"/>
      <c r="E1224" s="276"/>
    </row>
    <row r="1225" spans="1:5" ht="15.05">
      <c r="A1225" s="129"/>
      <c r="B1225" s="274"/>
      <c r="C1225" s="98"/>
      <c r="D1225" s="98"/>
      <c r="E1225" s="276"/>
    </row>
    <row r="1226" spans="1:5" ht="15.05">
      <c r="A1226" s="129"/>
      <c r="B1226" s="274"/>
      <c r="C1226" s="98"/>
      <c r="D1226" s="98"/>
      <c r="E1226" s="276"/>
    </row>
    <row r="1227" spans="1:5" ht="15.05">
      <c r="A1227" s="129"/>
      <c r="B1227" s="274"/>
      <c r="C1227" s="98"/>
      <c r="D1227" s="98"/>
      <c r="E1227" s="276"/>
    </row>
    <row r="1228" spans="1:5" ht="15.05">
      <c r="A1228" s="129"/>
      <c r="B1228" s="274"/>
      <c r="C1228" s="98"/>
      <c r="D1228" s="98"/>
      <c r="E1228" s="276"/>
    </row>
    <row r="1229" spans="1:5" ht="15.05">
      <c r="A1229" s="129"/>
      <c r="B1229" s="274"/>
      <c r="C1229" s="98"/>
      <c r="D1229" s="98"/>
      <c r="E1229" s="276"/>
    </row>
    <row r="1230" spans="1:5" ht="15.05">
      <c r="A1230" s="129"/>
      <c r="B1230" s="274"/>
      <c r="C1230" s="98"/>
      <c r="D1230" s="98"/>
      <c r="E1230" s="276"/>
    </row>
    <row r="1231" spans="1:5" ht="15.05">
      <c r="A1231" s="129"/>
      <c r="B1231" s="274"/>
      <c r="C1231" s="98"/>
      <c r="D1231" s="98"/>
      <c r="E1231" s="276"/>
    </row>
    <row r="1232" spans="1:5" ht="15.05">
      <c r="A1232" s="129"/>
      <c r="B1232" s="274"/>
      <c r="C1232" s="98"/>
      <c r="D1232" s="98"/>
      <c r="E1232" s="276"/>
    </row>
    <row r="1233" spans="1:5" ht="15.05">
      <c r="A1233" s="129"/>
      <c r="B1233" s="274"/>
      <c r="C1233" s="98"/>
      <c r="D1233" s="98"/>
      <c r="E1233" s="276"/>
    </row>
    <row r="1234" spans="1:5" ht="15.05">
      <c r="A1234" s="129"/>
      <c r="B1234" s="274"/>
      <c r="C1234" s="98"/>
      <c r="D1234" s="98"/>
      <c r="E1234" s="276"/>
    </row>
    <row r="1235" spans="1:5" ht="15.05">
      <c r="A1235" s="129"/>
      <c r="B1235" s="274"/>
      <c r="C1235" s="98"/>
      <c r="D1235" s="98"/>
      <c r="E1235" s="276"/>
    </row>
    <row r="1236" spans="1:5" ht="15.05">
      <c r="A1236" s="129"/>
      <c r="B1236" s="274"/>
      <c r="C1236" s="98"/>
      <c r="D1236" s="98"/>
      <c r="E1236" s="276"/>
    </row>
    <row r="1237" spans="1:5" ht="15.05">
      <c r="A1237" s="129"/>
      <c r="B1237" s="274"/>
      <c r="C1237" s="98"/>
      <c r="D1237" s="98"/>
      <c r="E1237" s="276"/>
    </row>
    <row r="1238" spans="1:5" ht="15.05">
      <c r="A1238" s="129"/>
      <c r="B1238" s="274"/>
      <c r="C1238" s="98"/>
      <c r="D1238" s="98"/>
      <c r="E1238" s="276"/>
    </row>
    <row r="1239" spans="1:5" ht="15.05">
      <c r="A1239" s="129"/>
      <c r="B1239" s="274"/>
      <c r="C1239" s="98"/>
      <c r="D1239" s="98"/>
      <c r="E1239" s="276"/>
    </row>
    <row r="1240" spans="1:5" ht="15.05">
      <c r="A1240" s="129"/>
      <c r="B1240" s="274"/>
      <c r="C1240" s="98"/>
      <c r="D1240" s="98"/>
      <c r="E1240" s="276"/>
    </row>
    <row r="1241" spans="1:5" ht="15.05">
      <c r="A1241" s="129"/>
      <c r="B1241" s="274"/>
      <c r="C1241" s="98"/>
      <c r="D1241" s="98"/>
      <c r="E1241" s="276"/>
    </row>
    <row r="1242" spans="1:5" ht="15.05">
      <c r="A1242" s="129"/>
      <c r="B1242" s="274"/>
      <c r="C1242" s="98"/>
      <c r="D1242" s="98"/>
      <c r="E1242" s="276"/>
    </row>
    <row r="1243" spans="1:5" ht="15.05">
      <c r="A1243" s="129"/>
      <c r="B1243" s="274"/>
      <c r="C1243" s="98"/>
      <c r="D1243" s="98"/>
      <c r="E1243" s="276"/>
    </row>
    <row r="1244" spans="1:5" ht="15.05">
      <c r="A1244" s="129"/>
      <c r="B1244" s="274"/>
      <c r="C1244" s="98"/>
      <c r="D1244" s="98"/>
      <c r="E1244" s="276"/>
    </row>
    <row r="1245" spans="1:5" ht="15.05">
      <c r="A1245" s="129"/>
      <c r="B1245" s="274"/>
      <c r="C1245" s="98"/>
      <c r="D1245" s="98"/>
      <c r="E1245" s="276"/>
    </row>
    <row r="1246" spans="1:5" ht="15.05">
      <c r="A1246" s="129"/>
      <c r="B1246" s="274"/>
      <c r="C1246" s="98"/>
      <c r="D1246" s="98"/>
      <c r="E1246" s="276"/>
    </row>
    <row r="1247" spans="1:5" ht="15.05">
      <c r="A1247" s="129"/>
      <c r="B1247" s="274"/>
      <c r="C1247" s="98"/>
      <c r="D1247" s="98"/>
      <c r="E1247" s="276"/>
    </row>
    <row r="1248" spans="1:5" ht="15.05">
      <c r="A1248" s="129"/>
      <c r="B1248" s="274"/>
      <c r="C1248" s="98"/>
      <c r="D1248" s="98"/>
      <c r="E1248" s="276"/>
    </row>
    <row r="1249" spans="1:5" ht="15.05">
      <c r="A1249" s="129"/>
      <c r="B1249" s="274"/>
      <c r="C1249" s="98"/>
      <c r="D1249" s="98"/>
      <c r="E1249" s="276"/>
    </row>
    <row r="1250" spans="1:5" ht="15.05">
      <c r="A1250" s="129"/>
      <c r="B1250" s="274"/>
      <c r="C1250" s="98"/>
      <c r="D1250" s="98"/>
      <c r="E1250" s="276"/>
    </row>
    <row r="1251" spans="1:5" ht="15.05">
      <c r="A1251" s="129"/>
      <c r="B1251" s="274"/>
      <c r="C1251" s="98"/>
      <c r="D1251" s="98"/>
      <c r="E1251" s="276"/>
    </row>
    <row r="1252" spans="1:5" ht="15.05">
      <c r="A1252" s="129"/>
      <c r="B1252" s="274"/>
      <c r="C1252" s="98"/>
      <c r="D1252" s="98"/>
      <c r="E1252" s="276"/>
    </row>
    <row r="1253" spans="1:5" ht="15.05">
      <c r="A1253" s="129"/>
      <c r="B1253" s="274"/>
      <c r="C1253" s="98"/>
      <c r="D1253" s="98"/>
      <c r="E1253" s="276"/>
    </row>
    <row r="1254" spans="1:5" ht="15.05">
      <c r="A1254" s="129"/>
      <c r="B1254" s="274"/>
      <c r="C1254" s="98"/>
      <c r="D1254" s="98"/>
      <c r="E1254" s="276"/>
    </row>
    <row r="1255" spans="1:5" ht="15.05">
      <c r="A1255" s="129"/>
      <c r="B1255" s="274"/>
      <c r="C1255" s="98"/>
      <c r="D1255" s="98"/>
      <c r="E1255" s="276"/>
    </row>
    <row r="1256" spans="1:5" ht="15.05">
      <c r="A1256" s="129"/>
      <c r="B1256" s="274"/>
      <c r="C1256" s="98"/>
      <c r="D1256" s="98"/>
      <c r="E1256" s="276"/>
    </row>
    <row r="1257" spans="1:5" ht="15.05">
      <c r="A1257" s="129"/>
      <c r="B1257" s="274"/>
      <c r="C1257" s="98"/>
      <c r="D1257" s="98"/>
      <c r="E1257" s="276"/>
    </row>
    <row r="1258" spans="1:5" ht="15.05">
      <c r="A1258" s="129"/>
      <c r="B1258" s="274"/>
      <c r="C1258" s="98"/>
      <c r="D1258" s="98"/>
      <c r="E1258" s="276"/>
    </row>
    <row r="1259" spans="1:5" ht="15.05">
      <c r="A1259" s="129"/>
      <c r="B1259" s="274"/>
      <c r="C1259" s="98"/>
      <c r="D1259" s="98"/>
      <c r="E1259" s="276"/>
    </row>
    <row r="1260" spans="1:5" ht="15.05">
      <c r="A1260" s="129"/>
      <c r="B1260" s="274"/>
      <c r="C1260" s="98"/>
      <c r="D1260" s="98"/>
      <c r="E1260" s="276"/>
    </row>
    <row r="1261" spans="1:5" ht="15.05">
      <c r="A1261" s="129"/>
      <c r="B1261" s="274"/>
      <c r="C1261" s="98"/>
      <c r="D1261" s="98"/>
      <c r="E1261" s="276"/>
    </row>
    <row r="1262" spans="1:5" ht="15.05">
      <c r="A1262" s="129"/>
      <c r="B1262" s="274"/>
      <c r="C1262" s="98"/>
      <c r="D1262" s="98"/>
      <c r="E1262" s="276"/>
    </row>
    <row r="1263" spans="1:5" ht="15.05">
      <c r="A1263" s="129"/>
      <c r="B1263" s="274"/>
      <c r="C1263" s="98"/>
      <c r="D1263" s="98"/>
      <c r="E1263" s="276"/>
    </row>
    <row r="1264" spans="1:5" ht="15.05">
      <c r="A1264" s="129"/>
      <c r="B1264" s="274"/>
      <c r="C1264" s="98"/>
      <c r="D1264" s="98"/>
      <c r="E1264" s="276"/>
    </row>
    <row r="1265" spans="1:5" ht="15.05">
      <c r="A1265" s="129"/>
      <c r="B1265" s="274"/>
      <c r="C1265" s="98"/>
      <c r="D1265" s="98"/>
      <c r="E1265" s="276"/>
    </row>
    <row r="1266" spans="1:5" ht="15.05">
      <c r="A1266" s="129"/>
      <c r="B1266" s="274"/>
      <c r="C1266" s="98"/>
      <c r="D1266" s="98"/>
      <c r="E1266" s="276"/>
    </row>
    <row r="1267" spans="1:5" ht="15.05">
      <c r="A1267" s="129"/>
      <c r="B1267" s="274"/>
      <c r="C1267" s="98"/>
      <c r="D1267" s="98"/>
      <c r="E1267" s="276"/>
    </row>
    <row r="1268" spans="1:5" ht="15.05">
      <c r="A1268" s="129"/>
      <c r="B1268" s="274"/>
      <c r="C1268" s="98"/>
      <c r="D1268" s="98"/>
      <c r="E1268" s="276"/>
    </row>
    <row r="1269" spans="1:5" ht="15.05">
      <c r="A1269" s="129"/>
      <c r="B1269" s="274"/>
      <c r="C1269" s="98"/>
      <c r="D1269" s="98"/>
      <c r="E1269" s="276"/>
    </row>
    <row r="1270" spans="1:5" ht="15.05">
      <c r="A1270" s="129"/>
      <c r="B1270" s="274"/>
      <c r="C1270" s="98"/>
      <c r="D1270" s="98"/>
      <c r="E1270" s="276"/>
    </row>
    <row r="1271" spans="1:5" ht="15.05">
      <c r="A1271" s="129"/>
      <c r="B1271" s="274"/>
      <c r="C1271" s="98"/>
      <c r="D1271" s="98"/>
      <c r="E1271" s="276"/>
    </row>
    <row r="1272" spans="1:5" ht="15.05">
      <c r="A1272" s="129"/>
      <c r="B1272" s="274"/>
      <c r="C1272" s="98"/>
      <c r="D1272" s="98"/>
      <c r="E1272" s="276"/>
    </row>
    <row r="1273" spans="1:5" ht="15.05">
      <c r="A1273" s="129"/>
      <c r="B1273" s="274"/>
      <c r="C1273" s="98"/>
      <c r="D1273" s="98"/>
      <c r="E1273" s="276"/>
    </row>
    <row r="1274" spans="1:5" ht="15.05">
      <c r="A1274" s="129"/>
      <c r="B1274" s="274"/>
      <c r="C1274" s="98"/>
      <c r="D1274" s="98"/>
      <c r="E1274" s="276"/>
    </row>
    <row r="1275" spans="1:5" ht="15.05">
      <c r="A1275" s="129"/>
      <c r="B1275" s="274"/>
      <c r="C1275" s="98"/>
      <c r="D1275" s="98"/>
      <c r="E1275" s="276"/>
    </row>
    <row r="1276" spans="1:5" ht="15.05">
      <c r="A1276" s="129"/>
      <c r="B1276" s="274"/>
      <c r="C1276" s="98"/>
      <c r="D1276" s="98"/>
      <c r="E1276" s="276"/>
    </row>
    <row r="1277" spans="1:5" ht="15.05">
      <c r="A1277" s="129"/>
      <c r="B1277" s="274"/>
      <c r="C1277" s="98"/>
      <c r="D1277" s="98"/>
      <c r="E1277" s="276"/>
    </row>
    <row r="1278" spans="1:5" ht="15.05">
      <c r="A1278" s="129"/>
      <c r="B1278" s="274"/>
      <c r="C1278" s="98"/>
      <c r="D1278" s="98"/>
      <c r="E1278" s="276"/>
    </row>
    <row r="1279" spans="1:5" ht="15.05">
      <c r="A1279" s="129"/>
      <c r="B1279" s="274"/>
      <c r="C1279" s="98"/>
      <c r="D1279" s="98"/>
      <c r="E1279" s="276"/>
    </row>
    <row r="1280" spans="1:5" ht="15.05">
      <c r="A1280" s="129"/>
      <c r="B1280" s="274"/>
      <c r="C1280" s="98"/>
      <c r="D1280" s="98"/>
      <c r="E1280" s="276"/>
    </row>
    <row r="1281" spans="1:5" ht="15.05">
      <c r="A1281" s="129"/>
      <c r="B1281" s="274"/>
      <c r="C1281" s="98"/>
      <c r="D1281" s="98"/>
      <c r="E1281" s="276"/>
    </row>
    <row r="1282" spans="1:5" ht="15.05">
      <c r="A1282" s="129"/>
      <c r="B1282" s="274"/>
      <c r="C1282" s="98"/>
      <c r="D1282" s="98"/>
      <c r="E1282" s="276"/>
    </row>
    <row r="1283" spans="1:5" ht="15.05">
      <c r="A1283" s="129"/>
      <c r="B1283" s="274"/>
      <c r="C1283" s="98"/>
      <c r="D1283" s="98"/>
      <c r="E1283" s="276"/>
    </row>
    <row r="1284" spans="1:5" ht="15.05">
      <c r="A1284" s="129"/>
      <c r="B1284" s="274"/>
      <c r="C1284" s="98"/>
      <c r="D1284" s="98"/>
      <c r="E1284" s="276"/>
    </row>
    <row r="1285" spans="1:5" ht="15.05">
      <c r="A1285" s="129"/>
      <c r="B1285" s="274"/>
      <c r="C1285" s="98"/>
      <c r="D1285" s="98"/>
      <c r="E1285" s="276"/>
    </row>
    <row r="1286" spans="1:5" ht="15.05">
      <c r="A1286" s="129"/>
      <c r="B1286" s="274"/>
      <c r="C1286" s="98"/>
      <c r="D1286" s="98"/>
      <c r="E1286" s="276"/>
    </row>
    <row r="1287" spans="1:5" ht="15.05">
      <c r="A1287" s="129"/>
      <c r="B1287" s="274"/>
      <c r="C1287" s="98"/>
      <c r="D1287" s="98"/>
      <c r="E1287" s="276"/>
    </row>
    <row r="1288" spans="1:5" ht="15.05">
      <c r="A1288" s="129"/>
      <c r="B1288" s="274"/>
      <c r="C1288" s="98"/>
      <c r="D1288" s="98"/>
      <c r="E1288" s="276"/>
    </row>
    <row r="1289" spans="1:5" ht="15.05">
      <c r="A1289" s="129"/>
      <c r="B1289" s="274"/>
      <c r="C1289" s="98"/>
      <c r="D1289" s="98"/>
      <c r="E1289" s="276"/>
    </row>
    <row r="1290" spans="1:5" ht="15.05">
      <c r="A1290" s="129"/>
      <c r="B1290" s="274"/>
      <c r="C1290" s="98"/>
      <c r="D1290" s="98"/>
      <c r="E1290" s="276"/>
    </row>
    <row r="1291" spans="1:5" ht="15.05">
      <c r="A1291" s="129"/>
      <c r="B1291" s="274"/>
      <c r="C1291" s="98"/>
      <c r="D1291" s="98"/>
      <c r="E1291" s="276"/>
    </row>
    <row r="1292" spans="1:5" ht="15.05">
      <c r="A1292" s="129"/>
      <c r="B1292" s="274"/>
      <c r="C1292" s="98"/>
      <c r="D1292" s="98"/>
      <c r="E1292" s="276"/>
    </row>
    <row r="1293" spans="1:5" ht="15.05">
      <c r="A1293" s="129"/>
      <c r="B1293" s="274"/>
      <c r="C1293" s="98"/>
      <c r="D1293" s="98"/>
      <c r="E1293" s="276"/>
    </row>
    <row r="1294" spans="1:5" ht="15.05">
      <c r="A1294" s="129"/>
      <c r="B1294" s="274"/>
      <c r="C1294" s="98"/>
      <c r="D1294" s="98"/>
      <c r="E1294" s="276"/>
    </row>
    <row r="1295" spans="1:5" ht="15.05">
      <c r="A1295" s="129"/>
      <c r="B1295" s="274"/>
      <c r="C1295" s="98"/>
      <c r="D1295" s="98"/>
      <c r="E1295" s="276"/>
    </row>
    <row r="1296" spans="1:5" ht="15.05">
      <c r="A1296" s="129"/>
      <c r="B1296" s="274"/>
      <c r="C1296" s="98"/>
      <c r="D1296" s="98"/>
      <c r="E1296" s="276"/>
    </row>
    <row r="1297" spans="1:5" ht="15.05">
      <c r="A1297" s="129"/>
      <c r="B1297" s="274"/>
      <c r="C1297" s="98"/>
      <c r="D1297" s="98"/>
      <c r="E1297" s="276"/>
    </row>
    <row r="1298" spans="1:5" ht="15.05">
      <c r="A1298" s="129"/>
      <c r="B1298" s="274"/>
      <c r="C1298" s="98"/>
      <c r="D1298" s="98"/>
      <c r="E1298" s="276"/>
    </row>
    <row r="1299" spans="1:5" ht="15.05">
      <c r="A1299" s="129"/>
      <c r="B1299" s="274"/>
      <c r="C1299" s="98"/>
      <c r="D1299" s="98"/>
      <c r="E1299" s="276"/>
    </row>
    <row r="1300" spans="1:5" ht="15.05">
      <c r="A1300" s="129"/>
      <c r="B1300" s="274"/>
      <c r="C1300" s="98"/>
      <c r="D1300" s="98"/>
      <c r="E1300" s="276"/>
    </row>
    <row r="1301" spans="1:5" ht="15.05">
      <c r="A1301" s="129"/>
      <c r="B1301" s="274"/>
      <c r="C1301" s="98"/>
      <c r="D1301" s="98"/>
      <c r="E1301" s="276"/>
    </row>
    <row r="1302" spans="1:5" ht="15.05">
      <c r="A1302" s="129"/>
      <c r="B1302" s="274"/>
      <c r="C1302" s="98"/>
      <c r="D1302" s="98"/>
      <c r="E1302" s="276"/>
    </row>
    <row r="1303" spans="1:5" ht="15.05">
      <c r="A1303" s="129"/>
      <c r="B1303" s="274"/>
      <c r="C1303" s="98"/>
      <c r="D1303" s="98"/>
      <c r="E1303" s="276"/>
    </row>
    <row r="1304" spans="1:5" ht="15.05">
      <c r="A1304" s="129"/>
      <c r="B1304" s="274"/>
      <c r="C1304" s="98"/>
      <c r="D1304" s="98"/>
      <c r="E1304" s="276"/>
    </row>
    <row r="1305" spans="1:5" ht="15.05">
      <c r="A1305" s="129"/>
      <c r="B1305" s="274"/>
      <c r="C1305" s="98"/>
      <c r="D1305" s="98"/>
      <c r="E1305" s="276"/>
    </row>
    <row r="1306" spans="1:5" ht="15.05">
      <c r="A1306" s="129"/>
      <c r="B1306" s="274"/>
      <c r="C1306" s="98"/>
      <c r="D1306" s="98"/>
      <c r="E1306" s="276"/>
    </row>
    <row r="1307" spans="1:5" ht="15.05">
      <c r="A1307" s="129"/>
      <c r="B1307" s="274"/>
      <c r="C1307" s="98"/>
      <c r="D1307" s="98"/>
      <c r="E1307" s="276"/>
    </row>
    <row r="1308" spans="1:5" ht="15.05">
      <c r="A1308" s="129"/>
      <c r="B1308" s="274"/>
      <c r="C1308" s="98"/>
      <c r="D1308" s="98"/>
      <c r="E1308" s="276"/>
    </row>
    <row r="1309" spans="1:5" ht="15.05">
      <c r="A1309" s="129"/>
      <c r="B1309" s="274"/>
      <c r="C1309" s="98"/>
      <c r="D1309" s="98"/>
      <c r="E1309" s="276"/>
    </row>
    <row r="1310" spans="1:5" ht="15.05">
      <c r="A1310" s="129"/>
      <c r="B1310" s="274"/>
      <c r="C1310" s="98"/>
      <c r="D1310" s="98"/>
      <c r="E1310" s="276"/>
    </row>
    <row r="1311" spans="1:5" ht="15.05">
      <c r="A1311" s="129"/>
      <c r="B1311" s="274"/>
      <c r="C1311" s="98"/>
      <c r="D1311" s="98"/>
      <c r="E1311" s="276"/>
    </row>
    <row r="1312" spans="1:5" ht="15.05">
      <c r="A1312" s="129"/>
      <c r="B1312" s="274"/>
      <c r="C1312" s="98"/>
      <c r="D1312" s="98"/>
      <c r="E1312" s="276"/>
    </row>
    <row r="1313" spans="1:5" ht="15.05">
      <c r="A1313" s="129"/>
      <c r="B1313" s="274"/>
      <c r="C1313" s="98"/>
      <c r="D1313" s="98"/>
      <c r="E1313" s="276"/>
    </row>
    <row r="1314" spans="1:5" ht="15.05">
      <c r="A1314" s="129"/>
      <c r="B1314" s="274"/>
      <c r="C1314" s="98"/>
      <c r="D1314" s="98"/>
      <c r="E1314" s="276"/>
    </row>
    <row r="1315" spans="1:5" ht="15.05">
      <c r="A1315" s="129"/>
      <c r="B1315" s="274"/>
      <c r="C1315" s="98"/>
      <c r="D1315" s="98"/>
      <c r="E1315" s="276"/>
    </row>
    <row r="1316" spans="1:5" ht="15.05">
      <c r="A1316" s="129"/>
      <c r="B1316" s="274"/>
      <c r="C1316" s="98"/>
      <c r="D1316" s="98"/>
      <c r="E1316" s="276"/>
    </row>
    <row r="1317" spans="1:5" ht="15.05">
      <c r="A1317" s="129"/>
      <c r="B1317" s="274"/>
      <c r="C1317" s="98"/>
      <c r="D1317" s="98"/>
      <c r="E1317" s="276"/>
    </row>
    <row r="1318" spans="1:5" ht="15.05">
      <c r="A1318" s="129"/>
      <c r="B1318" s="274"/>
      <c r="C1318" s="98"/>
      <c r="D1318" s="98"/>
      <c r="E1318" s="276"/>
    </row>
    <row r="1319" spans="1:5" ht="15.05">
      <c r="A1319" s="129"/>
      <c r="B1319" s="274"/>
      <c r="C1319" s="98"/>
      <c r="D1319" s="98"/>
      <c r="E1319" s="276"/>
    </row>
    <row r="1320" spans="1:5" ht="15.05">
      <c r="A1320" s="129"/>
      <c r="B1320" s="274"/>
      <c r="C1320" s="98"/>
      <c r="D1320" s="98"/>
      <c r="E1320" s="276"/>
    </row>
    <row r="1321" spans="1:5" ht="15.05">
      <c r="A1321" s="129"/>
      <c r="B1321" s="274"/>
      <c r="C1321" s="98"/>
      <c r="D1321" s="98"/>
      <c r="E1321" s="276"/>
    </row>
    <row r="1322" spans="1:5" ht="15.05">
      <c r="A1322" s="129"/>
      <c r="B1322" s="274"/>
      <c r="C1322" s="98"/>
      <c r="D1322" s="98"/>
      <c r="E1322" s="276"/>
    </row>
    <row r="1323" spans="1:5" ht="15.05">
      <c r="A1323" s="129"/>
      <c r="B1323" s="274"/>
      <c r="C1323" s="98"/>
      <c r="D1323" s="98"/>
      <c r="E1323" s="276"/>
    </row>
    <row r="1324" spans="1:5" ht="15.05">
      <c r="A1324" s="129"/>
      <c r="B1324" s="274"/>
      <c r="C1324" s="98"/>
      <c r="D1324" s="98"/>
      <c r="E1324" s="276"/>
    </row>
    <row r="1325" spans="1:5" ht="15.05">
      <c r="A1325" s="129"/>
      <c r="B1325" s="274"/>
      <c r="C1325" s="98"/>
      <c r="D1325" s="98"/>
      <c r="E1325" s="276"/>
    </row>
    <row r="1326" spans="1:5" ht="15.05">
      <c r="A1326" s="129"/>
      <c r="B1326" s="274"/>
      <c r="C1326" s="98"/>
      <c r="D1326" s="98"/>
      <c r="E1326" s="276"/>
    </row>
    <row r="1327" spans="1:5" ht="15.05">
      <c r="A1327" s="129"/>
      <c r="B1327" s="274"/>
      <c r="C1327" s="98"/>
      <c r="D1327" s="98"/>
      <c r="E1327" s="276"/>
    </row>
    <row r="1328" spans="1:5" ht="15.05">
      <c r="A1328" s="129"/>
      <c r="B1328" s="274"/>
      <c r="C1328" s="98"/>
      <c r="D1328" s="98"/>
      <c r="E1328" s="276"/>
    </row>
    <row r="1329" spans="1:5" ht="15.05">
      <c r="A1329" s="129"/>
      <c r="B1329" s="274"/>
      <c r="C1329" s="98"/>
      <c r="D1329" s="98"/>
      <c r="E1329" s="276"/>
    </row>
    <row r="1330" spans="1:5" ht="15.05">
      <c r="A1330" s="129"/>
      <c r="B1330" s="274"/>
      <c r="C1330" s="98"/>
      <c r="D1330" s="98"/>
      <c r="E1330" s="276"/>
    </row>
    <row r="1331" spans="1:5" ht="15.05">
      <c r="A1331" s="129"/>
      <c r="B1331" s="274"/>
      <c r="C1331" s="98"/>
      <c r="D1331" s="98"/>
      <c r="E1331" s="276"/>
    </row>
    <row r="1332" spans="1:5" ht="15.05">
      <c r="A1332" s="129"/>
      <c r="B1332" s="274"/>
      <c r="C1332" s="98"/>
      <c r="D1332" s="98"/>
      <c r="E1332" s="276"/>
    </row>
    <row r="1333" spans="1:5" ht="15.05">
      <c r="A1333" s="129"/>
      <c r="B1333" s="274"/>
      <c r="C1333" s="98"/>
      <c r="D1333" s="98"/>
      <c r="E1333" s="276"/>
    </row>
    <row r="1334" spans="1:5" ht="15.05">
      <c r="A1334" s="129"/>
      <c r="B1334" s="274"/>
      <c r="C1334" s="98"/>
      <c r="D1334" s="98"/>
      <c r="E1334" s="276"/>
    </row>
    <row r="1335" spans="1:5" ht="15.05">
      <c r="A1335" s="129"/>
      <c r="B1335" s="274"/>
      <c r="C1335" s="98"/>
      <c r="D1335" s="98"/>
      <c r="E1335" s="276"/>
    </row>
    <row r="1336" spans="1:5" ht="15.05">
      <c r="A1336" s="129"/>
      <c r="B1336" s="274"/>
      <c r="C1336" s="98"/>
      <c r="D1336" s="98"/>
      <c r="E1336" s="276"/>
    </row>
    <row r="1337" spans="1:5" ht="15.05">
      <c r="A1337" s="129"/>
      <c r="B1337" s="274"/>
      <c r="C1337" s="98"/>
      <c r="D1337" s="98"/>
      <c r="E1337" s="276"/>
    </row>
    <row r="1338" spans="1:5" ht="15.05">
      <c r="A1338" s="129"/>
      <c r="B1338" s="274"/>
      <c r="C1338" s="98"/>
      <c r="D1338" s="98"/>
      <c r="E1338" s="276"/>
    </row>
    <row r="1339" spans="1:5" ht="15.05">
      <c r="A1339" s="129"/>
      <c r="B1339" s="274"/>
      <c r="C1339" s="98"/>
      <c r="D1339" s="98"/>
      <c r="E1339" s="276"/>
    </row>
    <row r="1340" spans="1:5" ht="15.05">
      <c r="A1340" s="129"/>
      <c r="B1340" s="274"/>
      <c r="C1340" s="98"/>
      <c r="D1340" s="98"/>
      <c r="E1340" s="276"/>
    </row>
    <row r="1341" spans="1:5" ht="15.05">
      <c r="A1341" s="129"/>
      <c r="B1341" s="274"/>
      <c r="C1341" s="98"/>
      <c r="D1341" s="98"/>
      <c r="E1341" s="276"/>
    </row>
    <row r="1342" spans="1:5" ht="15.05">
      <c r="A1342" s="129"/>
      <c r="B1342" s="274"/>
      <c r="C1342" s="98"/>
      <c r="D1342" s="98"/>
      <c r="E1342" s="276"/>
    </row>
    <row r="1343" spans="1:5" ht="15.05">
      <c r="A1343" s="129"/>
      <c r="B1343" s="274"/>
      <c r="C1343" s="98"/>
      <c r="D1343" s="98"/>
      <c r="E1343" s="276"/>
    </row>
    <row r="1344" spans="1:5" ht="15.05">
      <c r="A1344" s="129"/>
      <c r="B1344" s="274"/>
      <c r="C1344" s="98"/>
      <c r="D1344" s="98"/>
      <c r="E1344" s="276"/>
    </row>
    <row r="1345" spans="1:5" ht="15.05">
      <c r="A1345" s="129"/>
      <c r="B1345" s="274"/>
      <c r="C1345" s="98"/>
      <c r="D1345" s="98"/>
      <c r="E1345" s="276"/>
    </row>
    <row r="1346" spans="1:5" ht="15.05">
      <c r="A1346" s="129"/>
      <c r="B1346" s="274"/>
      <c r="C1346" s="98"/>
      <c r="D1346" s="98"/>
      <c r="E1346" s="276"/>
    </row>
    <row r="1347" spans="1:5" ht="15.05">
      <c r="A1347" s="129"/>
      <c r="B1347" s="274"/>
      <c r="C1347" s="98"/>
      <c r="D1347" s="98"/>
      <c r="E1347" s="276"/>
    </row>
    <row r="1348" spans="1:5" ht="15.05">
      <c r="A1348" s="129"/>
      <c r="B1348" s="274"/>
      <c r="C1348" s="98"/>
      <c r="D1348" s="98"/>
      <c r="E1348" s="276"/>
    </row>
    <row r="1349" spans="1:5" ht="15.05">
      <c r="A1349" s="129"/>
      <c r="B1349" s="274"/>
      <c r="C1349" s="98"/>
      <c r="D1349" s="98"/>
      <c r="E1349" s="276"/>
    </row>
    <row r="1350" spans="1:5" ht="15.05">
      <c r="A1350" s="129"/>
      <c r="B1350" s="274"/>
      <c r="C1350" s="98"/>
      <c r="D1350" s="98"/>
      <c r="E1350" s="276"/>
    </row>
    <row r="1351" spans="1:5" ht="15.05">
      <c r="A1351" s="129"/>
      <c r="B1351" s="274"/>
      <c r="C1351" s="98"/>
      <c r="D1351" s="98"/>
      <c r="E1351" s="276"/>
    </row>
    <row r="1352" spans="1:5" ht="15.05">
      <c r="A1352" s="129"/>
      <c r="B1352" s="274"/>
      <c r="C1352" s="98"/>
      <c r="D1352" s="98"/>
      <c r="E1352" s="276"/>
    </row>
    <row r="1353" spans="1:5" ht="15.05">
      <c r="A1353" s="129"/>
      <c r="B1353" s="274"/>
      <c r="C1353" s="98"/>
      <c r="D1353" s="98"/>
      <c r="E1353" s="276"/>
    </row>
    <row r="1354" spans="1:5" ht="15.05">
      <c r="A1354" s="129"/>
      <c r="B1354" s="274"/>
      <c r="C1354" s="98"/>
      <c r="D1354" s="98"/>
      <c r="E1354" s="276"/>
    </row>
    <row r="1355" spans="1:5" ht="15.05">
      <c r="A1355" s="129"/>
      <c r="B1355" s="274"/>
      <c r="C1355" s="98"/>
      <c r="D1355" s="98"/>
      <c r="E1355" s="276"/>
    </row>
    <row r="1356" spans="1:5" ht="15.05">
      <c r="A1356" s="129"/>
      <c r="B1356" s="274"/>
      <c r="C1356" s="98"/>
      <c r="D1356" s="98"/>
      <c r="E1356" s="276"/>
    </row>
    <row r="1357" spans="1:5" ht="15.05">
      <c r="A1357" s="129"/>
      <c r="B1357" s="274"/>
      <c r="C1357" s="98"/>
      <c r="D1357" s="98"/>
      <c r="E1357" s="276"/>
    </row>
    <row r="1358" spans="1:5" ht="15.05">
      <c r="A1358" s="129"/>
      <c r="B1358" s="274"/>
      <c r="C1358" s="98"/>
      <c r="D1358" s="98"/>
      <c r="E1358" s="276"/>
    </row>
    <row r="1359" spans="1:5" ht="15.05">
      <c r="A1359" s="129"/>
      <c r="B1359" s="274"/>
      <c r="C1359" s="98"/>
      <c r="D1359" s="98"/>
      <c r="E1359" s="276"/>
    </row>
    <row r="1360" spans="1:5" ht="15.05">
      <c r="A1360" s="129"/>
      <c r="B1360" s="274"/>
      <c r="C1360" s="98"/>
      <c r="D1360" s="98"/>
      <c r="E1360" s="276"/>
    </row>
    <row r="1361" spans="1:5" ht="15.05">
      <c r="A1361" s="129"/>
      <c r="B1361" s="274"/>
      <c r="C1361" s="98"/>
      <c r="D1361" s="98"/>
      <c r="E1361" s="276"/>
    </row>
    <row r="1362" spans="1:5" ht="15.05">
      <c r="A1362" s="129"/>
      <c r="B1362" s="274"/>
      <c r="C1362" s="98"/>
      <c r="D1362" s="98"/>
      <c r="E1362" s="276"/>
    </row>
    <row r="1363" spans="1:5" ht="15.05">
      <c r="A1363" s="129"/>
      <c r="B1363" s="274"/>
      <c r="C1363" s="98"/>
      <c r="D1363" s="98"/>
      <c r="E1363" s="276"/>
    </row>
    <row r="1364" spans="1:5" ht="15.05">
      <c r="A1364" s="129"/>
      <c r="B1364" s="274"/>
      <c r="C1364" s="98"/>
      <c r="D1364" s="98"/>
      <c r="E1364" s="276"/>
    </row>
    <row r="1365" spans="1:5" ht="15.05">
      <c r="A1365" s="129"/>
      <c r="B1365" s="274"/>
      <c r="C1365" s="98"/>
      <c r="D1365" s="98"/>
      <c r="E1365" s="276"/>
    </row>
    <row r="1366" spans="1:5" ht="15.05">
      <c r="A1366" s="129"/>
      <c r="B1366" s="274"/>
      <c r="C1366" s="98"/>
      <c r="D1366" s="98"/>
      <c r="E1366" s="276"/>
    </row>
    <row r="1367" spans="1:5" ht="15.05">
      <c r="A1367" s="129"/>
      <c r="B1367" s="274"/>
      <c r="C1367" s="98"/>
      <c r="D1367" s="98"/>
      <c r="E1367" s="276"/>
    </row>
    <row r="1368" spans="1:5" ht="15.05">
      <c r="A1368" s="129"/>
      <c r="B1368" s="274"/>
      <c r="C1368" s="98"/>
      <c r="D1368" s="98"/>
      <c r="E1368" s="276"/>
    </row>
    <row r="1369" spans="1:5" ht="15.05">
      <c r="A1369" s="129"/>
      <c r="B1369" s="274"/>
      <c r="C1369" s="98"/>
      <c r="D1369" s="98"/>
      <c r="E1369" s="276"/>
    </row>
    <row r="1370" spans="1:5" ht="15.05">
      <c r="A1370" s="129"/>
      <c r="B1370" s="274"/>
      <c r="C1370" s="98"/>
      <c r="D1370" s="98"/>
      <c r="E1370" s="276"/>
    </row>
    <row r="1371" spans="1:5" ht="15.05">
      <c r="A1371" s="129"/>
      <c r="B1371" s="274"/>
      <c r="C1371" s="98"/>
      <c r="D1371" s="98"/>
      <c r="E1371" s="276"/>
    </row>
    <row r="1372" spans="1:5" ht="15.05">
      <c r="A1372" s="129"/>
      <c r="B1372" s="274"/>
      <c r="C1372" s="98"/>
      <c r="D1372" s="98"/>
      <c r="E1372" s="276"/>
    </row>
    <row r="1373" spans="1:5" ht="15.05">
      <c r="A1373" s="129"/>
      <c r="B1373" s="274"/>
      <c r="C1373" s="98"/>
      <c r="D1373" s="98"/>
      <c r="E1373" s="276"/>
    </row>
    <row r="1374" spans="1:5" ht="15.05">
      <c r="A1374" s="129"/>
      <c r="B1374" s="274"/>
      <c r="C1374" s="98"/>
      <c r="D1374" s="98"/>
      <c r="E1374" s="276"/>
    </row>
    <row r="1375" spans="1:5" ht="15.05">
      <c r="A1375" s="129"/>
      <c r="B1375" s="274"/>
      <c r="C1375" s="98"/>
      <c r="D1375" s="98"/>
      <c r="E1375" s="276"/>
    </row>
    <row r="1376" spans="1:5" ht="15.05">
      <c r="A1376" s="129"/>
      <c r="B1376" s="274"/>
      <c r="C1376" s="98"/>
      <c r="D1376" s="98"/>
      <c r="E1376" s="276"/>
    </row>
    <row r="1377" spans="1:5" ht="15.05">
      <c r="A1377" s="129"/>
      <c r="B1377" s="274"/>
      <c r="C1377" s="98"/>
      <c r="D1377" s="98"/>
      <c r="E1377" s="276"/>
    </row>
    <row r="1378" spans="1:5" ht="15.05">
      <c r="A1378" s="129"/>
      <c r="B1378" s="274"/>
      <c r="C1378" s="98"/>
      <c r="D1378" s="98"/>
      <c r="E1378" s="276"/>
    </row>
    <row r="1379" spans="1:5" ht="15.05">
      <c r="A1379" s="129"/>
      <c r="B1379" s="274"/>
      <c r="C1379" s="98"/>
      <c r="D1379" s="98"/>
      <c r="E1379" s="276"/>
    </row>
    <row r="1380" spans="1:5" ht="15.05">
      <c r="A1380" s="129"/>
      <c r="B1380" s="274"/>
      <c r="C1380" s="98"/>
      <c r="D1380" s="98"/>
      <c r="E1380" s="276"/>
    </row>
    <row r="1381" spans="1:5" ht="15.05">
      <c r="A1381" s="129"/>
      <c r="B1381" s="274"/>
      <c r="C1381" s="98"/>
      <c r="D1381" s="98"/>
      <c r="E1381" s="276"/>
    </row>
    <row r="1382" spans="1:5" ht="15.05">
      <c r="A1382" s="129"/>
      <c r="B1382" s="274"/>
      <c r="C1382" s="98"/>
      <c r="D1382" s="98"/>
      <c r="E1382" s="276"/>
    </row>
    <row r="1383" spans="1:5" ht="15.05">
      <c r="A1383" s="129"/>
      <c r="B1383" s="274"/>
      <c r="C1383" s="98"/>
      <c r="D1383" s="98"/>
      <c r="E1383" s="276"/>
    </row>
    <row r="1384" spans="1:5" ht="15.05">
      <c r="A1384" s="129"/>
      <c r="B1384" s="274"/>
      <c r="C1384" s="98"/>
      <c r="D1384" s="98"/>
      <c r="E1384" s="276"/>
    </row>
    <row r="1385" spans="1:5" ht="15.05">
      <c r="A1385" s="129"/>
      <c r="B1385" s="274"/>
      <c r="C1385" s="98"/>
      <c r="D1385" s="98"/>
      <c r="E1385" s="276"/>
    </row>
    <row r="1386" spans="1:5" ht="15.05">
      <c r="A1386" s="129"/>
      <c r="B1386" s="274"/>
      <c r="C1386" s="98"/>
      <c r="D1386" s="98"/>
      <c r="E1386" s="276"/>
    </row>
    <row r="1387" spans="1:5" ht="15.05">
      <c r="A1387" s="129"/>
      <c r="B1387" s="274"/>
      <c r="C1387" s="98"/>
      <c r="D1387" s="98"/>
      <c r="E1387" s="276"/>
    </row>
    <row r="1388" spans="1:5" ht="15.05">
      <c r="A1388" s="129"/>
      <c r="B1388" s="274"/>
      <c r="C1388" s="98"/>
      <c r="D1388" s="98"/>
      <c r="E1388" s="276"/>
    </row>
    <row r="1389" spans="1:5" ht="15.05">
      <c r="A1389" s="129"/>
      <c r="B1389" s="274"/>
      <c r="C1389" s="98"/>
      <c r="D1389" s="98"/>
      <c r="E1389" s="276"/>
    </row>
    <row r="1390" spans="1:5" ht="15.05">
      <c r="A1390" s="129"/>
      <c r="B1390" s="274"/>
      <c r="C1390" s="98"/>
      <c r="D1390" s="98"/>
      <c r="E1390" s="276"/>
    </row>
    <row r="1391" spans="1:5" ht="15.05">
      <c r="A1391" s="129"/>
      <c r="B1391" s="274"/>
      <c r="C1391" s="98"/>
      <c r="D1391" s="98"/>
      <c r="E1391" s="276"/>
    </row>
    <row r="1392" spans="1:5" ht="15.05">
      <c r="A1392" s="129"/>
      <c r="B1392" s="274"/>
      <c r="C1392" s="98"/>
      <c r="D1392" s="98"/>
      <c r="E1392" s="276"/>
    </row>
    <row r="1393" spans="1:5" ht="15.05">
      <c r="A1393" s="129"/>
      <c r="B1393" s="274"/>
      <c r="C1393" s="98"/>
      <c r="D1393" s="98"/>
      <c r="E1393" s="276"/>
    </row>
    <row r="1394" spans="1:5" ht="15.05">
      <c r="A1394" s="129"/>
      <c r="B1394" s="274"/>
      <c r="C1394" s="98"/>
      <c r="D1394" s="98"/>
      <c r="E1394" s="276"/>
    </row>
    <row r="1395" spans="1:5" ht="15.05">
      <c r="A1395" s="129"/>
      <c r="B1395" s="274"/>
      <c r="C1395" s="98"/>
      <c r="D1395" s="98"/>
      <c r="E1395" s="276"/>
    </row>
    <row r="1396" spans="1:5" ht="15.05">
      <c r="A1396" s="129"/>
      <c r="B1396" s="274"/>
      <c r="C1396" s="98"/>
      <c r="D1396" s="98"/>
      <c r="E1396" s="276"/>
    </row>
    <row r="1397" spans="1:5" ht="15.05">
      <c r="A1397" s="129"/>
      <c r="B1397" s="274"/>
      <c r="C1397" s="98"/>
      <c r="D1397" s="98"/>
      <c r="E1397" s="276"/>
    </row>
    <row r="1398" spans="1:5" ht="15.05">
      <c r="A1398" s="129"/>
      <c r="B1398" s="274"/>
      <c r="C1398" s="98"/>
      <c r="D1398" s="98"/>
      <c r="E1398" s="276"/>
    </row>
    <row r="1399" spans="1:5" ht="15.05">
      <c r="A1399" s="129"/>
      <c r="B1399" s="274"/>
      <c r="C1399" s="98"/>
      <c r="D1399" s="98"/>
      <c r="E1399" s="276"/>
    </row>
    <row r="1400" spans="1:5" ht="15.05">
      <c r="A1400" s="129"/>
      <c r="B1400" s="274"/>
      <c r="C1400" s="98"/>
      <c r="D1400" s="98"/>
      <c r="E1400" s="276"/>
    </row>
    <row r="1401" spans="1:5" ht="15.05">
      <c r="A1401" s="129"/>
      <c r="B1401" s="274"/>
      <c r="C1401" s="98"/>
      <c r="D1401" s="98"/>
      <c r="E1401" s="276"/>
    </row>
    <row r="1402" spans="1:5" ht="15.05">
      <c r="A1402" s="129"/>
      <c r="B1402" s="274"/>
      <c r="C1402" s="98"/>
      <c r="D1402" s="98"/>
      <c r="E1402" s="276"/>
    </row>
    <row r="1403" spans="1:5" ht="15.05">
      <c r="A1403" s="129"/>
      <c r="B1403" s="274"/>
      <c r="C1403" s="98"/>
      <c r="D1403" s="98"/>
      <c r="E1403" s="276"/>
    </row>
    <row r="1404" spans="1:5" ht="15.05">
      <c r="A1404" s="129"/>
      <c r="B1404" s="274"/>
      <c r="C1404" s="98"/>
      <c r="D1404" s="98"/>
      <c r="E1404" s="276"/>
    </row>
    <row r="1405" spans="1:5" ht="15.05">
      <c r="A1405" s="129"/>
      <c r="B1405" s="274"/>
      <c r="C1405" s="98"/>
      <c r="D1405" s="98"/>
      <c r="E1405" s="276"/>
    </row>
    <row r="1406" spans="1:5" ht="15.05">
      <c r="A1406" s="129"/>
      <c r="B1406" s="274"/>
      <c r="C1406" s="98"/>
      <c r="D1406" s="98"/>
      <c r="E1406" s="276"/>
    </row>
    <row r="1407" spans="1:5" ht="15.05">
      <c r="A1407" s="129"/>
      <c r="B1407" s="274"/>
      <c r="C1407" s="98"/>
      <c r="D1407" s="98"/>
      <c r="E1407" s="276"/>
    </row>
    <row r="1408" spans="1:5" ht="15.05">
      <c r="A1408" s="129"/>
      <c r="B1408" s="274"/>
      <c r="C1408" s="98"/>
      <c r="D1408" s="98"/>
      <c r="E1408" s="276"/>
    </row>
    <row r="1409" spans="1:5" ht="15.05">
      <c r="A1409" s="129"/>
      <c r="B1409" s="274"/>
      <c r="C1409" s="98"/>
      <c r="D1409" s="98"/>
      <c r="E1409" s="276"/>
    </row>
    <row r="1410" spans="1:5" ht="15.05">
      <c r="A1410" s="129"/>
      <c r="B1410" s="274"/>
      <c r="C1410" s="98"/>
      <c r="D1410" s="98"/>
      <c r="E1410" s="276"/>
    </row>
    <row r="1411" spans="1:5" ht="15.05">
      <c r="A1411" s="129"/>
      <c r="B1411" s="274"/>
      <c r="C1411" s="98"/>
      <c r="D1411" s="98"/>
      <c r="E1411" s="276"/>
    </row>
    <row r="1412" spans="1:5" ht="15.05">
      <c r="A1412" s="129"/>
      <c r="B1412" s="274"/>
      <c r="C1412" s="98"/>
      <c r="D1412" s="98"/>
      <c r="E1412" s="276"/>
    </row>
    <row r="1413" spans="1:5" ht="15.05">
      <c r="A1413" s="129"/>
      <c r="B1413" s="274"/>
      <c r="C1413" s="98"/>
      <c r="D1413" s="98"/>
      <c r="E1413" s="276"/>
    </row>
    <row r="1414" spans="1:5" ht="15.05">
      <c r="A1414" s="129"/>
      <c r="B1414" s="274"/>
      <c r="C1414" s="98"/>
      <c r="D1414" s="98"/>
      <c r="E1414" s="276"/>
    </row>
    <row r="1415" spans="1:5" ht="15.05">
      <c r="A1415" s="129"/>
      <c r="B1415" s="274"/>
      <c r="C1415" s="98"/>
      <c r="D1415" s="98"/>
      <c r="E1415" s="276"/>
    </row>
    <row r="1416" spans="1:5" ht="15.05">
      <c r="A1416" s="129"/>
      <c r="B1416" s="274"/>
      <c r="C1416" s="98"/>
      <c r="D1416" s="98"/>
      <c r="E1416" s="276"/>
    </row>
    <row r="1417" spans="1:5" ht="15.05">
      <c r="A1417" s="129"/>
      <c r="B1417" s="274"/>
      <c r="C1417" s="98"/>
      <c r="D1417" s="98"/>
      <c r="E1417" s="276"/>
    </row>
    <row r="1418" spans="1:5" ht="15.05">
      <c r="A1418" s="129"/>
      <c r="B1418" s="274"/>
      <c r="C1418" s="98"/>
      <c r="D1418" s="98"/>
      <c r="E1418" s="276"/>
    </row>
    <row r="1419" spans="1:5" ht="15.05">
      <c r="A1419" s="129"/>
      <c r="B1419" s="274"/>
      <c r="C1419" s="98"/>
      <c r="D1419" s="98"/>
      <c r="E1419" s="276"/>
    </row>
    <row r="1420" spans="1:5" ht="15.05">
      <c r="A1420" s="129"/>
      <c r="B1420" s="274"/>
      <c r="C1420" s="98"/>
      <c r="D1420" s="98"/>
      <c r="E1420" s="276"/>
    </row>
    <row r="1421" spans="1:5" ht="15.05">
      <c r="A1421" s="129"/>
      <c r="B1421" s="274"/>
      <c r="C1421" s="98"/>
      <c r="D1421" s="98"/>
      <c r="E1421" s="276"/>
    </row>
    <row r="1422" spans="1:5" ht="15.05">
      <c r="A1422" s="129"/>
      <c r="B1422" s="274"/>
      <c r="C1422" s="98"/>
      <c r="D1422" s="98"/>
      <c r="E1422" s="276"/>
    </row>
    <row r="1423" spans="1:5" ht="15.05">
      <c r="A1423" s="129"/>
      <c r="B1423" s="274"/>
      <c r="C1423" s="98"/>
      <c r="D1423" s="98"/>
      <c r="E1423" s="276"/>
    </row>
    <row r="1424" spans="1:5" ht="15.05">
      <c r="A1424" s="129"/>
      <c r="B1424" s="274"/>
      <c r="C1424" s="98"/>
      <c r="D1424" s="98"/>
      <c r="E1424" s="276"/>
    </row>
    <row r="1425" spans="1:5" ht="15.05">
      <c r="A1425" s="129"/>
      <c r="B1425" s="274"/>
      <c r="C1425" s="98"/>
      <c r="D1425" s="98"/>
      <c r="E1425" s="276"/>
    </row>
    <row r="1426" spans="1:5" ht="15.05">
      <c r="A1426" s="129"/>
      <c r="B1426" s="274"/>
      <c r="C1426" s="98"/>
      <c r="D1426" s="98"/>
      <c r="E1426" s="276"/>
    </row>
    <row r="1427" spans="1:5" ht="15.05">
      <c r="A1427" s="129"/>
      <c r="B1427" s="274"/>
      <c r="C1427" s="98"/>
      <c r="D1427" s="98"/>
      <c r="E1427" s="276"/>
    </row>
    <row r="1428" spans="1:5" ht="15.05">
      <c r="A1428" s="129"/>
      <c r="B1428" s="274"/>
      <c r="C1428" s="98"/>
      <c r="D1428" s="98"/>
      <c r="E1428" s="276"/>
    </row>
    <row r="1429" spans="1:5" ht="15.05">
      <c r="A1429" s="129"/>
      <c r="B1429" s="274"/>
      <c r="C1429" s="98"/>
      <c r="D1429" s="98"/>
      <c r="E1429" s="276"/>
    </row>
    <row r="1430" spans="1:5" ht="15.05">
      <c r="A1430" s="129"/>
      <c r="B1430" s="274"/>
      <c r="C1430" s="98"/>
      <c r="D1430" s="98"/>
      <c r="E1430" s="276"/>
    </row>
    <row r="1431" spans="1:5" ht="15.05">
      <c r="A1431" s="129"/>
      <c r="B1431" s="274"/>
      <c r="C1431" s="98"/>
      <c r="D1431" s="98"/>
      <c r="E1431" s="276"/>
    </row>
    <row r="1432" spans="1:5" ht="15.05">
      <c r="A1432" s="129"/>
      <c r="B1432" s="274"/>
      <c r="C1432" s="98"/>
      <c r="D1432" s="98"/>
      <c r="E1432" s="276"/>
    </row>
    <row r="1433" spans="1:5" ht="15.05">
      <c r="A1433" s="129"/>
      <c r="B1433" s="274"/>
      <c r="C1433" s="98"/>
      <c r="D1433" s="98"/>
      <c r="E1433" s="276"/>
    </row>
    <row r="1434" spans="1:5" ht="15.05">
      <c r="A1434" s="129"/>
      <c r="B1434" s="274"/>
      <c r="C1434" s="98"/>
      <c r="D1434" s="98"/>
      <c r="E1434" s="276"/>
    </row>
    <row r="1435" spans="1:5" ht="15.05">
      <c r="A1435" s="129"/>
      <c r="B1435" s="274"/>
      <c r="C1435" s="98"/>
      <c r="D1435" s="98"/>
      <c r="E1435" s="276"/>
    </row>
    <row r="1436" spans="1:5" ht="15.05">
      <c r="A1436" s="129"/>
      <c r="B1436" s="274"/>
      <c r="C1436" s="98"/>
      <c r="D1436" s="98"/>
      <c r="E1436" s="276"/>
    </row>
    <row r="1437" spans="1:5" ht="15.05">
      <c r="A1437" s="129"/>
      <c r="B1437" s="274"/>
      <c r="C1437" s="98"/>
      <c r="D1437" s="98"/>
      <c r="E1437" s="276"/>
    </row>
    <row r="1438" spans="1:5" ht="15.05">
      <c r="A1438" s="129"/>
      <c r="B1438" s="274"/>
      <c r="C1438" s="98"/>
      <c r="D1438" s="98"/>
      <c r="E1438" s="276"/>
    </row>
    <row r="1439" spans="1:5" ht="15.05">
      <c r="A1439" s="129"/>
      <c r="B1439" s="274"/>
      <c r="C1439" s="98"/>
      <c r="D1439" s="98"/>
      <c r="E1439" s="276"/>
    </row>
    <row r="1440" spans="1:5" ht="15.05">
      <c r="A1440" s="129"/>
      <c r="B1440" s="274"/>
      <c r="C1440" s="98"/>
      <c r="D1440" s="98"/>
      <c r="E1440" s="276"/>
    </row>
    <row r="1441" spans="1:5" ht="15.05">
      <c r="A1441" s="129"/>
      <c r="B1441" s="274"/>
      <c r="C1441" s="98"/>
      <c r="D1441" s="98"/>
      <c r="E1441" s="276"/>
    </row>
    <row r="1442" spans="1:5" ht="15.05">
      <c r="A1442" s="129"/>
      <c r="B1442" s="274"/>
      <c r="C1442" s="98"/>
      <c r="D1442" s="98"/>
      <c r="E1442" s="276"/>
    </row>
    <row r="1443" spans="1:5" ht="15.05">
      <c r="A1443" s="129"/>
      <c r="B1443" s="274"/>
      <c r="C1443" s="98"/>
      <c r="D1443" s="98"/>
      <c r="E1443" s="276"/>
    </row>
    <row r="1444" spans="1:5" ht="15.05">
      <c r="A1444" s="129"/>
      <c r="B1444" s="274"/>
      <c r="C1444" s="98"/>
      <c r="D1444" s="98"/>
      <c r="E1444" s="276"/>
    </row>
    <row r="1445" spans="1:5" ht="15.05">
      <c r="A1445" s="129"/>
      <c r="B1445" s="274"/>
      <c r="C1445" s="98"/>
      <c r="D1445" s="98"/>
      <c r="E1445" s="276"/>
    </row>
    <row r="1446" spans="1:5" ht="15.05">
      <c r="A1446" s="129"/>
      <c r="B1446" s="274"/>
      <c r="C1446" s="98"/>
      <c r="D1446" s="98"/>
      <c r="E1446" s="276"/>
    </row>
    <row r="1447" spans="1:5" ht="15.05">
      <c r="A1447" s="129"/>
      <c r="B1447" s="274"/>
      <c r="C1447" s="98"/>
      <c r="D1447" s="98"/>
      <c r="E1447" s="276"/>
    </row>
    <row r="1448" spans="1:5" ht="15.05">
      <c r="A1448" s="129"/>
      <c r="B1448" s="274"/>
      <c r="C1448" s="98"/>
      <c r="D1448" s="98"/>
      <c r="E1448" s="276"/>
    </row>
    <row r="1449" spans="1:5" ht="15.05">
      <c r="A1449" s="129"/>
      <c r="B1449" s="274"/>
      <c r="C1449" s="98"/>
      <c r="D1449" s="98"/>
      <c r="E1449" s="276"/>
    </row>
    <row r="1450" spans="1:5" ht="15.05">
      <c r="A1450" s="129"/>
      <c r="B1450" s="274"/>
      <c r="C1450" s="98"/>
      <c r="D1450" s="98"/>
      <c r="E1450" s="276"/>
    </row>
    <row r="1451" spans="1:5" ht="15.05">
      <c r="A1451" s="129"/>
      <c r="B1451" s="274"/>
      <c r="C1451" s="98"/>
      <c r="D1451" s="98"/>
      <c r="E1451" s="276"/>
    </row>
    <row r="1452" spans="1:5" ht="15.05">
      <c r="A1452" s="129"/>
      <c r="B1452" s="274"/>
      <c r="C1452" s="98"/>
      <c r="D1452" s="98"/>
      <c r="E1452" s="276"/>
    </row>
    <row r="1453" spans="1:5" ht="15.05">
      <c r="A1453" s="129"/>
      <c r="B1453" s="274"/>
      <c r="C1453" s="98"/>
      <c r="D1453" s="98"/>
      <c r="E1453" s="276"/>
    </row>
    <row r="1454" spans="1:5" ht="15.05">
      <c r="A1454" s="129"/>
      <c r="B1454" s="274"/>
      <c r="C1454" s="98"/>
      <c r="D1454" s="98"/>
      <c r="E1454" s="276"/>
    </row>
    <row r="1455" spans="1:5" ht="15.05">
      <c r="A1455" s="129"/>
      <c r="B1455" s="274"/>
      <c r="C1455" s="98"/>
      <c r="D1455" s="98"/>
      <c r="E1455" s="276"/>
    </row>
    <row r="1456" spans="1:5" ht="15.05">
      <c r="A1456" s="129"/>
      <c r="B1456" s="274"/>
      <c r="C1456" s="98"/>
      <c r="D1456" s="98"/>
      <c r="E1456" s="276"/>
    </row>
    <row r="1457" spans="1:5" ht="15.05">
      <c r="A1457" s="129"/>
      <c r="B1457" s="274"/>
      <c r="C1457" s="98"/>
      <c r="D1457" s="98"/>
      <c r="E1457" s="276"/>
    </row>
    <row r="1458" spans="1:5" ht="15.05">
      <c r="A1458" s="129"/>
      <c r="B1458" s="274"/>
      <c r="C1458" s="98"/>
      <c r="D1458" s="98"/>
      <c r="E1458" s="276"/>
    </row>
    <row r="1459" spans="1:5" ht="15.05">
      <c r="A1459" s="129"/>
      <c r="B1459" s="274"/>
      <c r="C1459" s="98"/>
      <c r="D1459" s="98"/>
      <c r="E1459" s="276"/>
    </row>
    <row r="1460" spans="1:5" ht="15.05">
      <c r="A1460" s="129"/>
      <c r="B1460" s="274"/>
      <c r="C1460" s="98"/>
      <c r="D1460" s="98"/>
      <c r="E1460" s="276"/>
    </row>
    <row r="1461" spans="1:5" ht="15.05">
      <c r="A1461" s="129"/>
      <c r="B1461" s="274"/>
      <c r="C1461" s="98"/>
      <c r="D1461" s="98"/>
      <c r="E1461" s="276"/>
    </row>
    <row r="1462" spans="1:5" ht="15.05">
      <c r="A1462" s="129"/>
      <c r="B1462" s="274"/>
      <c r="C1462" s="98"/>
      <c r="D1462" s="98"/>
      <c r="E1462" s="276"/>
    </row>
    <row r="1463" spans="1:5" ht="15.05">
      <c r="A1463" s="129"/>
      <c r="B1463" s="274"/>
      <c r="C1463" s="98"/>
      <c r="D1463" s="98"/>
      <c r="E1463" s="276"/>
    </row>
    <row r="1464" spans="1:5" ht="15.05">
      <c r="A1464" s="129"/>
      <c r="B1464" s="274"/>
      <c r="C1464" s="98"/>
      <c r="D1464" s="98"/>
      <c r="E1464" s="276"/>
    </row>
    <row r="1465" spans="1:5" ht="15.05">
      <c r="A1465" s="129"/>
      <c r="B1465" s="274"/>
      <c r="C1465" s="98"/>
      <c r="D1465" s="98"/>
      <c r="E1465" s="276"/>
    </row>
    <row r="1466" spans="1:5" ht="15.05">
      <c r="A1466" s="129"/>
      <c r="B1466" s="274"/>
      <c r="C1466" s="98"/>
      <c r="D1466" s="98"/>
      <c r="E1466" s="276"/>
    </row>
    <row r="1467" spans="1:5" ht="15.05">
      <c r="A1467" s="129"/>
      <c r="B1467" s="274"/>
      <c r="C1467" s="98"/>
      <c r="D1467" s="98"/>
      <c r="E1467" s="276"/>
    </row>
    <row r="1468" spans="1:5" ht="15.05">
      <c r="A1468" s="129"/>
      <c r="B1468" s="274"/>
      <c r="C1468" s="98"/>
      <c r="D1468" s="98"/>
      <c r="E1468" s="276"/>
    </row>
    <row r="1469" spans="1:5" ht="15.05">
      <c r="A1469" s="129"/>
      <c r="B1469" s="274"/>
      <c r="C1469" s="98"/>
      <c r="D1469" s="98"/>
      <c r="E1469" s="276"/>
    </row>
    <row r="1470" spans="1:5" ht="15.05">
      <c r="A1470" s="129"/>
      <c r="B1470" s="274"/>
      <c r="C1470" s="98"/>
      <c r="D1470" s="98"/>
      <c r="E1470" s="276"/>
    </row>
    <row r="1471" spans="1:5" ht="15.05">
      <c r="A1471" s="129"/>
      <c r="B1471" s="274"/>
      <c r="C1471" s="98"/>
      <c r="D1471" s="98"/>
      <c r="E1471" s="276"/>
    </row>
    <row r="1472" spans="1:5" ht="15.05">
      <c r="A1472" s="129"/>
      <c r="B1472" s="274"/>
      <c r="C1472" s="98"/>
      <c r="D1472" s="98"/>
      <c r="E1472" s="276"/>
    </row>
    <row r="1473" spans="1:5" ht="15.05">
      <c r="A1473" s="129"/>
      <c r="B1473" s="274"/>
      <c r="C1473" s="98"/>
      <c r="D1473" s="98"/>
      <c r="E1473" s="276"/>
    </row>
    <row r="1474" spans="1:5" ht="15.05">
      <c r="A1474" s="129"/>
      <c r="B1474" s="274"/>
      <c r="C1474" s="98"/>
      <c r="D1474" s="98"/>
      <c r="E1474" s="276"/>
    </row>
    <row r="1475" spans="1:5" ht="15.05">
      <c r="A1475" s="129"/>
      <c r="B1475" s="274"/>
      <c r="C1475" s="98"/>
      <c r="D1475" s="98"/>
      <c r="E1475" s="276"/>
    </row>
    <row r="1476" spans="1:5" ht="15.05">
      <c r="A1476" s="129"/>
      <c r="B1476" s="274"/>
      <c r="C1476" s="98"/>
      <c r="D1476" s="98"/>
      <c r="E1476" s="276"/>
    </row>
    <row r="1477" spans="1:5" ht="15.05">
      <c r="A1477" s="129"/>
      <c r="B1477" s="274"/>
      <c r="C1477" s="98"/>
      <c r="D1477" s="98"/>
      <c r="E1477" s="276"/>
    </row>
    <row r="1478" spans="1:5" ht="15.05">
      <c r="A1478" s="129"/>
      <c r="B1478" s="274"/>
      <c r="C1478" s="98"/>
      <c r="D1478" s="98"/>
      <c r="E1478" s="276"/>
    </row>
    <row r="1479" spans="1:5" ht="15.05">
      <c r="A1479" s="129"/>
      <c r="B1479" s="274"/>
      <c r="C1479" s="98"/>
      <c r="D1479" s="98"/>
      <c r="E1479" s="276"/>
    </row>
    <row r="1480" spans="1:5" ht="15.05">
      <c r="A1480" s="129"/>
      <c r="B1480" s="274"/>
      <c r="C1480" s="98"/>
      <c r="D1480" s="98"/>
      <c r="E1480" s="276"/>
    </row>
    <row r="1481" spans="1:5" ht="15.05">
      <c r="A1481" s="129"/>
      <c r="B1481" s="274"/>
      <c r="C1481" s="98"/>
      <c r="D1481" s="98"/>
      <c r="E1481" s="276"/>
    </row>
    <row r="1482" spans="1:5" ht="15.05">
      <c r="A1482" s="129"/>
      <c r="B1482" s="274"/>
      <c r="C1482" s="98"/>
      <c r="D1482" s="98"/>
      <c r="E1482" s="276"/>
    </row>
    <row r="1483" spans="1:5" ht="15.05">
      <c r="A1483" s="129"/>
      <c r="B1483" s="274"/>
      <c r="C1483" s="98"/>
      <c r="D1483" s="98"/>
      <c r="E1483" s="276"/>
    </row>
    <row r="1484" spans="1:5" ht="15.05">
      <c r="A1484" s="129"/>
      <c r="B1484" s="274"/>
      <c r="C1484" s="98"/>
      <c r="D1484" s="98"/>
      <c r="E1484" s="276"/>
    </row>
    <row r="1485" spans="1:5" ht="15.05">
      <c r="A1485" s="129"/>
      <c r="B1485" s="274"/>
      <c r="C1485" s="98"/>
      <c r="D1485" s="98"/>
      <c r="E1485" s="276"/>
    </row>
    <row r="1486" spans="1:5" ht="15.05">
      <c r="A1486" s="129"/>
      <c r="B1486" s="274"/>
      <c r="C1486" s="98"/>
      <c r="D1486" s="98"/>
      <c r="E1486" s="276"/>
    </row>
    <row r="1487" spans="1:5" ht="15.05">
      <c r="A1487" s="129"/>
      <c r="B1487" s="274"/>
      <c r="C1487" s="98"/>
      <c r="D1487" s="98"/>
      <c r="E1487" s="276"/>
    </row>
    <row r="1488" spans="1:5" ht="15.05">
      <c r="A1488" s="129"/>
      <c r="B1488" s="274"/>
      <c r="C1488" s="98"/>
      <c r="D1488" s="98"/>
      <c r="E1488" s="276"/>
    </row>
    <row r="1489" spans="1:5" ht="15.05">
      <c r="A1489" s="129"/>
      <c r="B1489" s="274"/>
      <c r="C1489" s="98"/>
      <c r="D1489" s="98"/>
      <c r="E1489" s="276"/>
    </row>
    <row r="1490" spans="1:5" ht="15.05">
      <c r="A1490" s="129"/>
      <c r="B1490" s="274"/>
      <c r="C1490" s="98"/>
      <c r="D1490" s="98"/>
      <c r="E1490" s="276"/>
    </row>
    <row r="1491" spans="1:5" ht="15.05">
      <c r="A1491" s="129"/>
      <c r="B1491" s="274"/>
      <c r="C1491" s="98"/>
      <c r="D1491" s="98"/>
      <c r="E1491" s="276"/>
    </row>
    <row r="1492" spans="1:5" ht="15.05">
      <c r="A1492" s="129"/>
      <c r="B1492" s="274"/>
      <c r="C1492" s="98"/>
      <c r="D1492" s="98"/>
      <c r="E1492" s="276"/>
    </row>
    <row r="1493" spans="1:5" ht="15.05">
      <c r="A1493" s="129"/>
      <c r="B1493" s="274"/>
      <c r="C1493" s="98"/>
      <c r="D1493" s="98"/>
      <c r="E1493" s="276"/>
    </row>
    <row r="1494" spans="1:5" ht="15.05">
      <c r="A1494" s="129"/>
      <c r="B1494" s="274"/>
      <c r="C1494" s="98"/>
      <c r="D1494" s="98"/>
      <c r="E1494" s="276"/>
    </row>
    <row r="1495" spans="1:5" ht="15.05">
      <c r="A1495" s="129"/>
      <c r="B1495" s="274"/>
      <c r="C1495" s="98"/>
      <c r="D1495" s="98"/>
      <c r="E1495" s="276"/>
    </row>
    <row r="1496" spans="1:5" ht="15.05">
      <c r="A1496" s="129"/>
      <c r="B1496" s="274"/>
      <c r="C1496" s="98"/>
      <c r="D1496" s="98"/>
      <c r="E1496" s="276"/>
    </row>
    <row r="1497" spans="1:5" ht="15.05">
      <c r="A1497" s="129"/>
      <c r="B1497" s="274"/>
      <c r="C1497" s="98"/>
      <c r="D1497" s="98"/>
      <c r="E1497" s="276"/>
    </row>
    <row r="1498" spans="1:5" ht="15.05">
      <c r="A1498" s="129"/>
      <c r="B1498" s="274"/>
      <c r="C1498" s="98"/>
      <c r="D1498" s="98"/>
      <c r="E1498" s="276"/>
    </row>
    <row r="1499" spans="1:5" ht="15.05">
      <c r="A1499" s="129"/>
      <c r="B1499" s="274"/>
      <c r="C1499" s="98"/>
      <c r="D1499" s="98"/>
      <c r="E1499" s="276"/>
    </row>
    <row r="1500" spans="1:5" ht="15.05">
      <c r="A1500" s="129"/>
      <c r="B1500" s="274"/>
      <c r="C1500" s="98"/>
      <c r="D1500" s="98"/>
      <c r="E1500" s="276"/>
    </row>
    <row r="1501" spans="1:5" ht="15.05">
      <c r="A1501" s="129"/>
      <c r="B1501" s="274"/>
      <c r="C1501" s="98"/>
      <c r="D1501" s="98"/>
      <c r="E1501" s="276"/>
    </row>
    <row r="1502" spans="1:5" ht="15.05">
      <c r="A1502" s="129"/>
      <c r="B1502" s="274"/>
      <c r="C1502" s="98"/>
      <c r="D1502" s="98"/>
      <c r="E1502" s="276"/>
    </row>
    <row r="1503" spans="1:5" ht="15.05">
      <c r="A1503" s="129"/>
      <c r="B1503" s="274"/>
      <c r="C1503" s="98"/>
      <c r="D1503" s="98"/>
      <c r="E1503" s="276"/>
    </row>
    <row r="1504" spans="1:5" ht="15.05">
      <c r="A1504" s="129"/>
      <c r="B1504" s="274"/>
      <c r="C1504" s="98"/>
      <c r="D1504" s="98"/>
      <c r="E1504" s="276"/>
    </row>
    <row r="1505" spans="1:5" ht="15.05">
      <c r="A1505" s="129"/>
      <c r="B1505" s="274"/>
      <c r="C1505" s="98"/>
      <c r="D1505" s="98"/>
      <c r="E1505" s="276"/>
    </row>
    <row r="1506" spans="1:5" ht="15.05">
      <c r="A1506" s="129"/>
      <c r="B1506" s="274"/>
      <c r="C1506" s="98"/>
      <c r="D1506" s="98"/>
      <c r="E1506" s="276"/>
    </row>
    <row r="1507" spans="1:5" ht="15.05">
      <c r="A1507" s="129"/>
      <c r="B1507" s="274"/>
      <c r="C1507" s="98"/>
      <c r="D1507" s="98"/>
      <c r="E1507" s="276"/>
    </row>
    <row r="1508" spans="1:5" ht="15.05">
      <c r="A1508" s="129"/>
      <c r="B1508" s="274"/>
      <c r="C1508" s="98"/>
      <c r="D1508" s="98"/>
      <c r="E1508" s="276"/>
    </row>
    <row r="1509" spans="1:5" ht="15.05">
      <c r="A1509" s="129"/>
      <c r="B1509" s="274"/>
      <c r="C1509" s="98"/>
      <c r="D1509" s="98"/>
      <c r="E1509" s="276"/>
    </row>
    <row r="1510" spans="1:5" ht="15.05">
      <c r="A1510" s="129"/>
      <c r="B1510" s="274"/>
      <c r="C1510" s="98"/>
      <c r="D1510" s="98"/>
      <c r="E1510" s="276"/>
    </row>
    <row r="1511" spans="1:5" ht="15.05">
      <c r="A1511" s="129"/>
      <c r="B1511" s="274"/>
      <c r="C1511" s="98"/>
      <c r="D1511" s="98"/>
      <c r="E1511" s="276"/>
    </row>
    <row r="1512" spans="1:5" ht="15.05">
      <c r="A1512" s="129"/>
      <c r="B1512" s="274"/>
      <c r="C1512" s="98"/>
      <c r="D1512" s="98"/>
      <c r="E1512" s="276"/>
    </row>
    <row r="1513" spans="1:5" ht="15.05">
      <c r="A1513" s="129"/>
      <c r="B1513" s="274"/>
      <c r="C1513" s="98"/>
      <c r="D1513" s="98"/>
      <c r="E1513" s="276"/>
    </row>
    <row r="1514" spans="1:5" ht="15.05">
      <c r="A1514" s="129"/>
      <c r="B1514" s="274"/>
      <c r="C1514" s="98"/>
      <c r="D1514" s="98"/>
      <c r="E1514" s="276"/>
    </row>
    <row r="1515" spans="1:5" ht="15.05">
      <c r="A1515" s="129"/>
      <c r="B1515" s="274"/>
      <c r="C1515" s="98"/>
      <c r="D1515" s="98"/>
      <c r="E1515" s="276"/>
    </row>
    <row r="1516" spans="1:5" ht="15.05">
      <c r="A1516" s="129"/>
      <c r="B1516" s="274"/>
      <c r="C1516" s="98"/>
      <c r="D1516" s="98"/>
      <c r="E1516" s="276"/>
    </row>
    <row r="1517" spans="1:5" ht="15.05">
      <c r="A1517" s="129"/>
      <c r="B1517" s="274"/>
      <c r="C1517" s="98"/>
      <c r="D1517" s="98"/>
      <c r="E1517" s="276"/>
    </row>
    <row r="1518" spans="1:5" ht="15.05">
      <c r="A1518" s="129"/>
      <c r="B1518" s="274"/>
      <c r="C1518" s="98"/>
      <c r="D1518" s="98"/>
      <c r="E1518" s="276"/>
    </row>
    <row r="1519" spans="1:5" ht="15.05">
      <c r="A1519" s="129"/>
      <c r="B1519" s="274"/>
      <c r="C1519" s="98"/>
      <c r="D1519" s="98"/>
      <c r="E1519" s="276"/>
    </row>
    <row r="1520" spans="1:5" ht="15.05">
      <c r="A1520" s="129"/>
      <c r="B1520" s="274"/>
      <c r="C1520" s="98"/>
      <c r="D1520" s="98"/>
      <c r="E1520" s="276"/>
    </row>
    <row r="1521" spans="1:5" ht="15.05">
      <c r="A1521" s="129"/>
      <c r="B1521" s="274"/>
      <c r="C1521" s="98"/>
      <c r="D1521" s="98"/>
      <c r="E1521" s="276"/>
    </row>
    <row r="1522" spans="1:5" ht="15.05">
      <c r="A1522" s="129"/>
      <c r="B1522" s="274"/>
      <c r="C1522" s="98"/>
      <c r="D1522" s="98"/>
      <c r="E1522" s="276"/>
    </row>
    <row r="1523" spans="1:5" ht="15.05">
      <c r="A1523" s="129"/>
      <c r="B1523" s="274"/>
      <c r="C1523" s="98"/>
      <c r="D1523" s="98"/>
      <c r="E1523" s="276"/>
    </row>
    <row r="1524" spans="1:5" ht="15.05">
      <c r="A1524" s="129"/>
      <c r="B1524" s="274"/>
      <c r="C1524" s="98"/>
      <c r="D1524" s="98"/>
      <c r="E1524" s="276"/>
    </row>
    <row r="1525" spans="1:5" ht="15.05">
      <c r="A1525" s="129"/>
      <c r="B1525" s="274"/>
      <c r="C1525" s="98"/>
      <c r="D1525" s="98"/>
      <c r="E1525" s="276"/>
    </row>
    <row r="1526" spans="1:5" ht="15.05">
      <c r="A1526" s="129"/>
      <c r="B1526" s="274"/>
      <c r="C1526" s="98"/>
      <c r="D1526" s="98"/>
      <c r="E1526" s="276"/>
    </row>
    <row r="1527" spans="1:5" ht="15.05">
      <c r="A1527" s="129"/>
      <c r="B1527" s="274"/>
      <c r="C1527" s="98"/>
      <c r="D1527" s="98"/>
      <c r="E1527" s="276"/>
    </row>
    <row r="1528" spans="1:5" ht="15.05">
      <c r="A1528" s="129"/>
      <c r="B1528" s="274"/>
      <c r="C1528" s="98"/>
      <c r="D1528" s="98"/>
      <c r="E1528" s="276"/>
    </row>
    <row r="1529" spans="1:5" ht="15.05">
      <c r="A1529" s="129"/>
      <c r="B1529" s="274"/>
      <c r="C1529" s="98"/>
      <c r="D1529" s="98"/>
      <c r="E1529" s="276"/>
    </row>
    <row r="1530" spans="1:5" ht="15.05">
      <c r="A1530" s="129"/>
      <c r="B1530" s="274"/>
      <c r="C1530" s="98"/>
      <c r="D1530" s="98"/>
      <c r="E1530" s="276"/>
    </row>
    <row r="1531" spans="1:5" ht="15.05">
      <c r="A1531" s="129"/>
      <c r="B1531" s="274"/>
      <c r="C1531" s="98"/>
      <c r="D1531" s="98"/>
      <c r="E1531" s="276"/>
    </row>
    <row r="1532" spans="1:5" ht="15.05">
      <c r="A1532" s="129"/>
      <c r="B1532" s="274"/>
      <c r="C1532" s="98"/>
      <c r="D1532" s="98"/>
      <c r="E1532" s="276"/>
    </row>
    <row r="1533" spans="1:5" ht="15.05">
      <c r="A1533" s="129"/>
      <c r="B1533" s="274"/>
      <c r="C1533" s="98"/>
      <c r="D1533" s="98"/>
      <c r="E1533" s="276"/>
    </row>
    <row r="1534" spans="1:5" ht="15.05">
      <c r="A1534" s="129"/>
      <c r="B1534" s="274"/>
      <c r="C1534" s="98"/>
      <c r="D1534" s="98"/>
      <c r="E1534" s="276"/>
    </row>
    <row r="1535" spans="1:5" ht="15.05">
      <c r="A1535" s="129"/>
      <c r="B1535" s="274"/>
      <c r="C1535" s="98"/>
      <c r="D1535" s="98"/>
      <c r="E1535" s="276"/>
    </row>
    <row r="1536" spans="1:5" ht="15.05">
      <c r="A1536" s="129"/>
      <c r="B1536" s="274"/>
      <c r="C1536" s="98"/>
      <c r="D1536" s="98"/>
      <c r="E1536" s="276"/>
    </row>
    <row r="1537" spans="1:5" ht="15.05">
      <c r="A1537" s="129"/>
      <c r="B1537" s="274"/>
      <c r="C1537" s="98"/>
      <c r="D1537" s="98"/>
      <c r="E1537" s="276"/>
    </row>
    <row r="1538" spans="1:5" ht="15.05">
      <c r="A1538" s="129"/>
      <c r="B1538" s="274"/>
      <c r="C1538" s="98"/>
      <c r="D1538" s="98"/>
      <c r="E1538" s="276"/>
    </row>
    <row r="1539" spans="1:5" ht="15.05">
      <c r="A1539" s="129"/>
      <c r="B1539" s="274"/>
      <c r="C1539" s="98"/>
      <c r="D1539" s="98"/>
      <c r="E1539" s="276"/>
    </row>
    <row r="1540" spans="1:5" ht="15.05">
      <c r="A1540" s="129"/>
      <c r="B1540" s="274"/>
      <c r="C1540" s="98"/>
      <c r="D1540" s="98"/>
      <c r="E1540" s="276"/>
    </row>
    <row r="1541" spans="1:5" ht="15.05">
      <c r="A1541" s="129"/>
      <c r="B1541" s="274"/>
      <c r="C1541" s="98"/>
      <c r="D1541" s="98"/>
      <c r="E1541" s="276"/>
    </row>
    <row r="1542" spans="1:5" ht="15.05">
      <c r="A1542" s="129"/>
      <c r="B1542" s="274"/>
      <c r="C1542" s="98"/>
      <c r="D1542" s="98"/>
      <c r="E1542" s="276"/>
    </row>
    <row r="1543" spans="1:5" ht="15.05">
      <c r="A1543" s="129"/>
      <c r="B1543" s="274"/>
      <c r="C1543" s="98"/>
      <c r="D1543" s="98"/>
      <c r="E1543" s="276"/>
    </row>
    <row r="1544" spans="1:5" ht="15.05">
      <c r="A1544" s="129"/>
      <c r="B1544" s="274"/>
      <c r="C1544" s="98"/>
      <c r="D1544" s="98"/>
      <c r="E1544" s="276"/>
    </row>
    <row r="1545" spans="1:5" ht="15.05">
      <c r="A1545" s="129"/>
      <c r="B1545" s="274"/>
      <c r="C1545" s="98"/>
      <c r="D1545" s="98"/>
      <c r="E1545" s="276"/>
    </row>
    <row r="1546" spans="1:5" ht="15.05">
      <c r="A1546" s="129"/>
      <c r="B1546" s="274"/>
      <c r="C1546" s="98"/>
      <c r="D1546" s="98"/>
      <c r="E1546" s="276"/>
    </row>
    <row r="1547" spans="1:5" ht="15.05">
      <c r="A1547" s="129"/>
      <c r="B1547" s="274"/>
      <c r="C1547" s="98"/>
      <c r="D1547" s="98"/>
      <c r="E1547" s="276"/>
    </row>
    <row r="1548" spans="1:5" ht="15.05">
      <c r="A1548" s="129"/>
      <c r="B1548" s="274"/>
      <c r="C1548" s="98"/>
      <c r="D1548" s="98"/>
      <c r="E1548" s="276"/>
    </row>
    <row r="1549" spans="1:5" ht="15.05">
      <c r="A1549" s="129"/>
      <c r="B1549" s="274"/>
      <c r="C1549" s="98"/>
      <c r="D1549" s="98"/>
      <c r="E1549" s="276"/>
    </row>
    <row r="1550" spans="1:5" ht="15.05">
      <c r="A1550" s="129"/>
      <c r="B1550" s="274"/>
      <c r="C1550" s="98"/>
      <c r="D1550" s="98"/>
      <c r="E1550" s="276"/>
    </row>
    <row r="1551" spans="1:5" ht="15.05">
      <c r="A1551" s="129"/>
      <c r="B1551" s="274"/>
      <c r="C1551" s="98"/>
      <c r="D1551" s="98"/>
      <c r="E1551" s="276"/>
    </row>
    <row r="1552" spans="1:5" ht="15.05">
      <c r="A1552" s="129"/>
      <c r="B1552" s="274"/>
      <c r="C1552" s="98"/>
      <c r="D1552" s="98"/>
      <c r="E1552" s="276"/>
    </row>
    <row r="1553" spans="1:5" ht="15.05">
      <c r="A1553" s="129"/>
      <c r="B1553" s="274"/>
      <c r="C1553" s="98"/>
      <c r="D1553" s="98"/>
      <c r="E1553" s="276"/>
    </row>
    <row r="1554" spans="1:5" ht="15.05">
      <c r="A1554" s="129"/>
      <c r="B1554" s="274"/>
      <c r="C1554" s="98"/>
      <c r="D1554" s="98"/>
      <c r="E1554" s="276"/>
    </row>
    <row r="1555" spans="1:5" ht="15.05">
      <c r="A1555" s="129"/>
      <c r="B1555" s="274"/>
      <c r="C1555" s="98"/>
      <c r="D1555" s="98"/>
      <c r="E1555" s="276"/>
    </row>
    <row r="1556" spans="1:5" ht="15.05">
      <c r="A1556" s="129"/>
      <c r="B1556" s="274"/>
      <c r="C1556" s="98"/>
      <c r="D1556" s="98"/>
      <c r="E1556" s="276"/>
    </row>
    <row r="1557" spans="1:5" ht="15.05">
      <c r="A1557" s="129"/>
      <c r="B1557" s="274"/>
      <c r="C1557" s="98"/>
      <c r="D1557" s="98"/>
      <c r="E1557" s="276"/>
    </row>
    <row r="1558" spans="1:5" ht="15.05">
      <c r="A1558" s="129"/>
      <c r="B1558" s="274"/>
      <c r="C1558" s="98"/>
      <c r="D1558" s="98"/>
      <c r="E1558" s="276"/>
    </row>
    <row r="1559" spans="1:5" ht="15.05">
      <c r="A1559" s="129"/>
      <c r="B1559" s="274"/>
      <c r="C1559" s="98"/>
      <c r="D1559" s="98"/>
      <c r="E1559" s="276"/>
    </row>
    <row r="1560" spans="1:5" ht="15.05">
      <c r="A1560" s="129"/>
      <c r="B1560" s="274"/>
      <c r="C1560" s="98"/>
      <c r="D1560" s="98"/>
      <c r="E1560" s="276"/>
    </row>
    <row r="1561" spans="1:5" ht="15.05">
      <c r="A1561" s="129"/>
      <c r="B1561" s="274"/>
      <c r="C1561" s="98"/>
      <c r="D1561" s="98"/>
      <c r="E1561" s="276"/>
    </row>
    <row r="1562" spans="1:5" ht="15.05">
      <c r="A1562" s="129"/>
      <c r="B1562" s="274"/>
      <c r="C1562" s="98"/>
      <c r="D1562" s="98"/>
      <c r="E1562" s="276"/>
    </row>
    <row r="1563" spans="1:5" ht="15.05">
      <c r="A1563" s="129"/>
      <c r="B1563" s="274"/>
      <c r="C1563" s="98"/>
      <c r="D1563" s="98"/>
      <c r="E1563" s="276"/>
    </row>
    <row r="1564" spans="1:5" ht="15.05">
      <c r="A1564" s="129"/>
      <c r="B1564" s="274"/>
      <c r="C1564" s="98"/>
      <c r="D1564" s="98"/>
      <c r="E1564" s="276"/>
    </row>
    <row r="1565" spans="1:5" ht="15.05">
      <c r="A1565" s="129"/>
      <c r="B1565" s="274"/>
      <c r="C1565" s="98"/>
      <c r="D1565" s="98"/>
      <c r="E1565" s="276"/>
    </row>
    <row r="1566" spans="1:5" ht="15.05">
      <c r="A1566" s="129"/>
      <c r="B1566" s="274"/>
      <c r="C1566" s="98"/>
      <c r="D1566" s="98"/>
      <c r="E1566" s="276"/>
    </row>
    <row r="1567" spans="1:5" ht="15.05">
      <c r="A1567" s="129"/>
      <c r="B1567" s="274"/>
      <c r="C1567" s="98"/>
      <c r="D1567" s="98"/>
      <c r="E1567" s="276"/>
    </row>
    <row r="1568" spans="1:5" ht="15.05">
      <c r="A1568" s="129"/>
      <c r="B1568" s="274"/>
      <c r="C1568" s="98"/>
      <c r="D1568" s="98"/>
      <c r="E1568" s="276"/>
    </row>
    <row r="1569" spans="1:5" ht="15.05">
      <c r="A1569" s="129"/>
      <c r="B1569" s="274"/>
      <c r="C1569" s="98"/>
      <c r="D1569" s="98"/>
      <c r="E1569" s="276"/>
    </row>
    <row r="1570" spans="1:5" ht="15.05">
      <c r="A1570" s="129"/>
      <c r="B1570" s="274"/>
      <c r="C1570" s="98"/>
      <c r="D1570" s="98"/>
      <c r="E1570" s="276"/>
    </row>
    <row r="1571" spans="1:5" ht="15.05">
      <c r="A1571" s="129"/>
      <c r="B1571" s="274"/>
      <c r="C1571" s="98"/>
      <c r="D1571" s="98"/>
      <c r="E1571" s="276"/>
    </row>
    <row r="1572" spans="1:5" ht="15.05">
      <c r="A1572" s="129"/>
      <c r="B1572" s="274"/>
      <c r="C1572" s="98"/>
      <c r="D1572" s="98"/>
      <c r="E1572" s="276"/>
    </row>
    <row r="1573" spans="1:5" ht="15.05">
      <c r="A1573" s="129"/>
      <c r="B1573" s="274"/>
      <c r="C1573" s="98"/>
      <c r="D1573" s="98"/>
      <c r="E1573" s="276"/>
    </row>
    <row r="1574" spans="1:5" ht="15.05">
      <c r="A1574" s="129"/>
      <c r="B1574" s="274"/>
      <c r="C1574" s="98"/>
      <c r="D1574" s="98"/>
      <c r="E1574" s="276"/>
    </row>
    <row r="1575" spans="1:5" ht="15.05">
      <c r="A1575" s="129"/>
      <c r="B1575" s="274"/>
      <c r="C1575" s="98"/>
      <c r="D1575" s="98"/>
      <c r="E1575" s="276"/>
    </row>
    <row r="1576" spans="1:5" ht="15.05">
      <c r="A1576" s="129"/>
      <c r="B1576" s="274"/>
      <c r="C1576" s="98"/>
      <c r="D1576" s="98"/>
      <c r="E1576" s="276"/>
    </row>
    <row r="1577" spans="1:5" ht="15.05">
      <c r="A1577" s="129"/>
      <c r="B1577" s="274"/>
      <c r="C1577" s="98"/>
      <c r="D1577" s="98"/>
      <c r="E1577" s="276"/>
    </row>
    <row r="1578" spans="1:5" ht="15.05">
      <c r="A1578" s="129"/>
      <c r="B1578" s="274"/>
      <c r="C1578" s="98"/>
      <c r="D1578" s="98"/>
      <c r="E1578" s="276"/>
    </row>
    <row r="1579" spans="1:5" ht="15.05">
      <c r="A1579" s="129"/>
      <c r="B1579" s="274"/>
      <c r="C1579" s="98"/>
      <c r="D1579" s="98"/>
      <c r="E1579" s="276"/>
    </row>
    <row r="1580" spans="1:5" ht="15.05">
      <c r="A1580" s="129"/>
      <c r="B1580" s="274"/>
      <c r="C1580" s="98"/>
      <c r="D1580" s="98"/>
      <c r="E1580" s="276"/>
    </row>
    <row r="1581" spans="1:5" ht="15.05">
      <c r="A1581" s="129"/>
      <c r="B1581" s="274"/>
      <c r="C1581" s="98"/>
      <c r="D1581" s="98"/>
      <c r="E1581" s="276"/>
    </row>
    <row r="1582" spans="1:5" ht="15.05">
      <c r="A1582" s="129"/>
      <c r="B1582" s="274"/>
      <c r="C1582" s="98"/>
      <c r="D1582" s="98"/>
      <c r="E1582" s="276"/>
    </row>
    <row r="1583" spans="1:5" ht="15.05">
      <c r="A1583" s="129"/>
      <c r="B1583" s="274"/>
      <c r="C1583" s="98"/>
      <c r="D1583" s="98"/>
      <c r="E1583" s="276"/>
    </row>
    <row r="1584" spans="1:5" ht="15.05">
      <c r="A1584" s="129"/>
      <c r="B1584" s="274"/>
      <c r="C1584" s="98"/>
      <c r="D1584" s="98"/>
      <c r="E1584" s="276"/>
    </row>
    <row r="1585" spans="1:5" ht="15.05">
      <c r="A1585" s="129"/>
      <c r="B1585" s="274"/>
      <c r="C1585" s="98"/>
      <c r="D1585" s="98"/>
      <c r="E1585" s="276"/>
    </row>
    <row r="1586" spans="1:5" ht="15.05">
      <c r="A1586" s="129"/>
      <c r="B1586" s="274"/>
      <c r="C1586" s="98"/>
      <c r="D1586" s="98"/>
      <c r="E1586" s="276"/>
    </row>
    <row r="1587" spans="1:5" ht="15.05">
      <c r="A1587" s="129"/>
      <c r="B1587" s="274"/>
      <c r="C1587" s="98"/>
      <c r="D1587" s="98"/>
      <c r="E1587" s="276"/>
    </row>
    <row r="1588" spans="1:5" ht="15.05">
      <c r="A1588" s="129"/>
      <c r="B1588" s="274"/>
      <c r="C1588" s="98"/>
      <c r="D1588" s="98"/>
      <c r="E1588" s="276"/>
    </row>
    <row r="1589" spans="1:5" ht="15.05">
      <c r="A1589" s="129"/>
      <c r="B1589" s="274"/>
      <c r="C1589" s="98"/>
      <c r="D1589" s="98"/>
      <c r="E1589" s="276"/>
    </row>
    <row r="1590" spans="1:5" ht="15.05">
      <c r="A1590" s="129"/>
      <c r="B1590" s="274"/>
      <c r="C1590" s="98"/>
      <c r="D1590" s="98"/>
      <c r="E1590" s="276"/>
    </row>
    <row r="1591" spans="1:5" ht="15.05">
      <c r="A1591" s="129"/>
      <c r="B1591" s="274"/>
      <c r="C1591" s="98"/>
      <c r="D1591" s="98"/>
      <c r="E1591" s="276"/>
    </row>
    <row r="1592" spans="1:5" ht="15.05">
      <c r="A1592" s="129"/>
      <c r="B1592" s="274"/>
      <c r="C1592" s="98"/>
      <c r="D1592" s="98"/>
      <c r="E1592" s="276"/>
    </row>
    <row r="1593" spans="1:5" ht="15.05">
      <c r="A1593" s="129"/>
      <c r="B1593" s="274"/>
      <c r="C1593" s="98"/>
      <c r="D1593" s="98"/>
      <c r="E1593" s="276"/>
    </row>
    <row r="1594" spans="1:5" ht="15.05">
      <c r="A1594" s="129"/>
      <c r="B1594" s="274"/>
      <c r="C1594" s="98"/>
      <c r="D1594" s="98"/>
      <c r="E1594" s="276"/>
    </row>
    <row r="1595" spans="1:5" ht="15.05">
      <c r="A1595" s="129"/>
      <c r="B1595" s="274"/>
      <c r="C1595" s="98"/>
      <c r="D1595" s="98"/>
      <c r="E1595" s="276"/>
    </row>
    <row r="1596" spans="1:5" ht="15.05">
      <c r="A1596" s="129"/>
      <c r="B1596" s="274"/>
      <c r="C1596" s="98"/>
      <c r="D1596" s="98"/>
      <c r="E1596" s="276"/>
    </row>
    <row r="1597" spans="1:5" ht="15.05">
      <c r="A1597" s="129"/>
      <c r="B1597" s="274"/>
      <c r="C1597" s="98"/>
      <c r="D1597" s="98"/>
      <c r="E1597" s="276"/>
    </row>
    <row r="1598" spans="1:5" ht="15.05">
      <c r="A1598" s="129"/>
      <c r="B1598" s="274"/>
      <c r="C1598" s="98"/>
      <c r="D1598" s="98"/>
      <c r="E1598" s="276"/>
    </row>
    <row r="1599" spans="1:5" ht="15.05">
      <c r="A1599" s="129"/>
      <c r="B1599" s="274"/>
      <c r="C1599" s="98"/>
      <c r="D1599" s="98"/>
      <c r="E1599" s="276"/>
    </row>
    <row r="1600" spans="1:5" ht="15.05">
      <c r="A1600" s="129"/>
      <c r="B1600" s="274"/>
      <c r="C1600" s="98"/>
      <c r="D1600" s="98"/>
      <c r="E1600" s="276"/>
    </row>
    <row r="1601" spans="1:5" ht="15.05">
      <c r="A1601" s="129"/>
      <c r="B1601" s="274"/>
      <c r="C1601" s="98"/>
      <c r="D1601" s="98"/>
      <c r="E1601" s="276"/>
    </row>
    <row r="1602" spans="1:5" ht="15.05">
      <c r="A1602" s="129"/>
      <c r="B1602" s="274"/>
      <c r="C1602" s="98"/>
      <c r="D1602" s="98"/>
      <c r="E1602" s="276"/>
    </row>
    <row r="1603" spans="1:5" ht="15.05">
      <c r="A1603" s="129"/>
      <c r="B1603" s="274"/>
      <c r="C1603" s="98"/>
      <c r="D1603" s="98"/>
      <c r="E1603" s="276"/>
    </row>
    <row r="1604" spans="1:5" ht="15.05">
      <c r="A1604" s="129"/>
      <c r="B1604" s="274"/>
      <c r="C1604" s="98"/>
      <c r="D1604" s="98"/>
      <c r="E1604" s="276"/>
    </row>
    <row r="1605" spans="1:5" ht="15.05">
      <c r="A1605" s="129"/>
      <c r="B1605" s="274"/>
      <c r="C1605" s="98"/>
      <c r="D1605" s="98"/>
      <c r="E1605" s="276"/>
    </row>
    <row r="1606" spans="1:5" ht="15.05">
      <c r="A1606" s="129"/>
      <c r="B1606" s="274"/>
      <c r="C1606" s="98"/>
      <c r="D1606" s="98"/>
      <c r="E1606" s="276"/>
    </row>
    <row r="1607" spans="1:5" ht="15.05">
      <c r="A1607" s="129"/>
      <c r="B1607" s="274"/>
      <c r="C1607" s="98"/>
      <c r="D1607" s="98"/>
      <c r="E1607" s="276"/>
    </row>
    <row r="1608" spans="1:5" ht="15.05">
      <c r="A1608" s="129"/>
      <c r="B1608" s="274"/>
      <c r="C1608" s="98"/>
      <c r="D1608" s="98"/>
      <c r="E1608" s="276"/>
    </row>
    <row r="1609" spans="1:5" ht="15.05">
      <c r="A1609" s="129"/>
      <c r="B1609" s="274"/>
      <c r="C1609" s="98"/>
      <c r="D1609" s="98"/>
      <c r="E1609" s="276"/>
    </row>
    <row r="1610" spans="1:5" ht="15.05">
      <c r="A1610" s="129"/>
      <c r="B1610" s="274"/>
      <c r="C1610" s="98"/>
      <c r="D1610" s="98"/>
      <c r="E1610" s="276"/>
    </row>
    <row r="1611" spans="1:5" ht="15.05">
      <c r="A1611" s="129"/>
      <c r="B1611" s="274"/>
      <c r="C1611" s="98"/>
      <c r="D1611" s="98"/>
      <c r="E1611" s="276"/>
    </row>
    <row r="1612" spans="1:5" ht="15.05">
      <c r="A1612" s="129"/>
      <c r="B1612" s="274"/>
      <c r="C1612" s="98"/>
      <c r="D1612" s="98"/>
      <c r="E1612" s="276"/>
    </row>
    <row r="1613" spans="1:5" ht="15.05">
      <c r="A1613" s="129"/>
      <c r="B1613" s="274"/>
      <c r="C1613" s="98"/>
      <c r="D1613" s="98"/>
      <c r="E1613" s="276"/>
    </row>
    <row r="1614" spans="1:5" ht="15.05">
      <c r="A1614" s="129"/>
      <c r="B1614" s="274"/>
      <c r="C1614" s="98"/>
      <c r="D1614" s="98"/>
      <c r="E1614" s="276"/>
    </row>
    <row r="1615" spans="1:5" ht="15.05">
      <c r="A1615" s="129"/>
      <c r="B1615" s="274"/>
      <c r="C1615" s="98"/>
      <c r="D1615" s="98"/>
      <c r="E1615" s="276"/>
    </row>
    <row r="1616" spans="1:5" ht="15.05">
      <c r="A1616" s="129"/>
      <c r="B1616" s="274"/>
      <c r="C1616" s="98"/>
      <c r="D1616" s="98"/>
      <c r="E1616" s="276"/>
    </row>
    <row r="1617" spans="1:5" ht="15.05">
      <c r="A1617" s="129"/>
      <c r="B1617" s="274"/>
      <c r="C1617" s="98"/>
      <c r="D1617" s="98"/>
      <c r="E1617" s="276"/>
    </row>
    <row r="1618" spans="1:5" ht="15.05">
      <c r="A1618" s="129"/>
      <c r="B1618" s="274"/>
      <c r="C1618" s="98"/>
      <c r="D1618" s="98"/>
      <c r="E1618" s="276"/>
    </row>
    <row r="1619" spans="1:5" ht="15.05">
      <c r="A1619" s="129"/>
      <c r="B1619" s="274"/>
      <c r="C1619" s="98"/>
      <c r="D1619" s="98"/>
      <c r="E1619" s="276"/>
    </row>
    <row r="1620" spans="1:5" ht="15.05">
      <c r="A1620" s="129"/>
      <c r="B1620" s="274"/>
      <c r="C1620" s="98"/>
      <c r="D1620" s="98"/>
      <c r="E1620" s="276"/>
    </row>
    <row r="1621" spans="1:5" ht="15.05">
      <c r="A1621" s="129"/>
      <c r="B1621" s="274"/>
      <c r="C1621" s="98"/>
      <c r="D1621" s="98"/>
      <c r="E1621" s="276"/>
    </row>
    <row r="1622" spans="1:5" ht="15.05">
      <c r="A1622" s="129"/>
      <c r="B1622" s="274"/>
      <c r="C1622" s="98"/>
      <c r="D1622" s="98"/>
      <c r="E1622" s="276"/>
    </row>
    <row r="1623" spans="1:5" ht="15.05">
      <c r="A1623" s="129"/>
      <c r="B1623" s="274"/>
      <c r="C1623" s="98"/>
      <c r="D1623" s="98"/>
      <c r="E1623" s="276"/>
    </row>
    <row r="1624" spans="1:5" ht="15.05">
      <c r="A1624" s="129"/>
      <c r="B1624" s="274"/>
      <c r="C1624" s="98"/>
      <c r="D1624" s="98"/>
      <c r="E1624" s="276"/>
    </row>
    <row r="1625" spans="1:5" ht="15.05">
      <c r="A1625" s="129"/>
      <c r="B1625" s="274"/>
      <c r="C1625" s="98"/>
      <c r="D1625" s="98"/>
      <c r="E1625" s="276"/>
    </row>
    <row r="1626" spans="1:5" ht="15.05">
      <c r="A1626" s="129"/>
      <c r="B1626" s="274"/>
      <c r="C1626" s="98"/>
      <c r="D1626" s="98"/>
      <c r="E1626" s="276"/>
    </row>
    <row r="1627" spans="1:5" ht="15.05">
      <c r="A1627" s="129"/>
      <c r="B1627" s="274"/>
      <c r="C1627" s="98"/>
      <c r="D1627" s="98"/>
      <c r="E1627" s="276"/>
    </row>
    <row r="1628" spans="1:5" ht="15.05">
      <c r="A1628" s="129"/>
      <c r="B1628" s="274"/>
      <c r="C1628" s="98"/>
      <c r="D1628" s="98"/>
      <c r="E1628" s="276"/>
    </row>
    <row r="1629" spans="1:5" ht="15.05">
      <c r="A1629" s="129"/>
      <c r="B1629" s="274"/>
      <c r="C1629" s="98"/>
      <c r="D1629" s="98"/>
      <c r="E1629" s="276"/>
    </row>
    <row r="1630" spans="1:5" ht="15.05">
      <c r="A1630" s="129"/>
      <c r="B1630" s="274"/>
      <c r="C1630" s="98"/>
      <c r="D1630" s="98"/>
      <c r="E1630" s="276"/>
    </row>
    <row r="1631" spans="1:5" ht="15.05">
      <c r="A1631" s="129"/>
      <c r="B1631" s="274"/>
      <c r="C1631" s="98"/>
      <c r="D1631" s="98"/>
      <c r="E1631" s="276"/>
    </row>
    <row r="1632" spans="1:5" ht="15.05">
      <c r="A1632" s="129"/>
      <c r="B1632" s="274"/>
      <c r="C1632" s="98"/>
      <c r="D1632" s="98"/>
      <c r="E1632" s="276"/>
    </row>
    <row r="1633" spans="1:5" ht="15.05">
      <c r="A1633" s="129"/>
      <c r="B1633" s="274"/>
      <c r="C1633" s="98"/>
      <c r="D1633" s="98"/>
      <c r="E1633" s="276"/>
    </row>
    <row r="1634" spans="1:5" ht="15.05">
      <c r="A1634" s="129"/>
      <c r="B1634" s="274"/>
      <c r="C1634" s="98"/>
      <c r="D1634" s="98"/>
      <c r="E1634" s="276"/>
    </row>
    <row r="1635" spans="1:5" ht="15.05">
      <c r="A1635" s="129"/>
      <c r="B1635" s="274"/>
      <c r="C1635" s="98"/>
      <c r="D1635" s="98"/>
      <c r="E1635" s="276"/>
    </row>
    <row r="1636" spans="1:5" ht="15.05">
      <c r="A1636" s="129"/>
      <c r="B1636" s="274"/>
      <c r="C1636" s="98"/>
      <c r="D1636" s="98"/>
      <c r="E1636" s="276"/>
    </row>
    <row r="1637" spans="1:5" ht="15.05">
      <c r="A1637" s="129"/>
      <c r="B1637" s="274"/>
      <c r="C1637" s="98"/>
      <c r="D1637" s="98"/>
      <c r="E1637" s="276"/>
    </row>
    <row r="1638" spans="1:5" ht="15.05">
      <c r="A1638" s="129"/>
      <c r="B1638" s="274"/>
      <c r="C1638" s="98"/>
      <c r="D1638" s="98"/>
      <c r="E1638" s="276"/>
    </row>
    <row r="1639" spans="1:5" ht="15.05">
      <c r="A1639" s="129"/>
      <c r="B1639" s="274"/>
      <c r="C1639" s="98"/>
      <c r="D1639" s="98"/>
      <c r="E1639" s="276"/>
    </row>
    <row r="1640" spans="1:5" ht="15.05">
      <c r="A1640" s="129"/>
      <c r="B1640" s="274"/>
      <c r="C1640" s="98"/>
      <c r="D1640" s="98"/>
      <c r="E1640" s="276"/>
    </row>
    <row r="1641" spans="1:5" ht="15.05">
      <c r="A1641" s="129"/>
      <c r="B1641" s="274"/>
      <c r="C1641" s="98"/>
      <c r="D1641" s="98"/>
      <c r="E1641" s="276"/>
    </row>
    <row r="1642" spans="1:5" ht="15.05">
      <c r="A1642" s="129"/>
      <c r="B1642" s="274"/>
      <c r="C1642" s="98"/>
      <c r="D1642" s="98"/>
      <c r="E1642" s="276"/>
    </row>
    <row r="1643" spans="1:5" ht="15.05">
      <c r="A1643" s="129"/>
      <c r="B1643" s="274"/>
      <c r="C1643" s="98"/>
      <c r="D1643" s="98"/>
      <c r="E1643" s="276"/>
    </row>
    <row r="1644" spans="1:5" ht="15.05">
      <c r="A1644" s="129"/>
      <c r="B1644" s="274"/>
      <c r="C1644" s="98"/>
      <c r="D1644" s="98"/>
      <c r="E1644" s="276"/>
    </row>
    <row r="1645" spans="1:5" ht="15.05">
      <c r="A1645" s="129"/>
      <c r="B1645" s="274"/>
      <c r="C1645" s="98"/>
      <c r="D1645" s="98"/>
      <c r="E1645" s="276"/>
    </row>
    <row r="1646" spans="1:5" ht="15.05">
      <c r="A1646" s="129"/>
      <c r="B1646" s="274"/>
      <c r="C1646" s="98"/>
      <c r="D1646" s="98"/>
      <c r="E1646" s="276"/>
    </row>
    <row r="1647" spans="1:5" ht="15.05">
      <c r="A1647" s="129"/>
      <c r="B1647" s="274"/>
      <c r="C1647" s="98"/>
      <c r="D1647" s="98"/>
      <c r="E1647" s="276"/>
    </row>
    <row r="1648" spans="1:5" ht="15.05">
      <c r="A1648" s="129"/>
      <c r="B1648" s="274"/>
      <c r="C1648" s="98"/>
      <c r="D1648" s="98"/>
      <c r="E1648" s="276"/>
    </row>
    <row r="1649" spans="1:5" ht="15.05">
      <c r="A1649" s="129"/>
      <c r="B1649" s="274"/>
      <c r="C1649" s="98"/>
      <c r="D1649" s="98"/>
      <c r="E1649" s="276"/>
    </row>
    <row r="1650" spans="1:5" ht="15.05">
      <c r="A1650" s="129"/>
      <c r="B1650" s="274"/>
      <c r="C1650" s="98"/>
      <c r="D1650" s="98"/>
      <c r="E1650" s="276"/>
    </row>
    <row r="1651" spans="1:5" ht="15.05">
      <c r="A1651" s="129"/>
      <c r="B1651" s="274"/>
      <c r="C1651" s="98"/>
      <c r="D1651" s="98"/>
      <c r="E1651" s="276"/>
    </row>
    <row r="1652" spans="1:5" ht="15.05">
      <c r="A1652" s="129"/>
      <c r="B1652" s="274"/>
      <c r="C1652" s="98"/>
      <c r="D1652" s="98"/>
      <c r="E1652" s="276"/>
    </row>
    <row r="1653" spans="1:5" ht="15.05">
      <c r="A1653" s="129"/>
      <c r="B1653" s="274"/>
      <c r="C1653" s="98"/>
      <c r="D1653" s="98"/>
      <c r="E1653" s="276"/>
    </row>
    <row r="1654" spans="1:5" ht="15.05">
      <c r="A1654" s="129"/>
      <c r="B1654" s="274"/>
      <c r="C1654" s="98"/>
      <c r="D1654" s="98"/>
      <c r="E1654" s="276"/>
    </row>
    <row r="1655" spans="1:5" ht="15.05">
      <c r="A1655" s="129"/>
      <c r="B1655" s="274"/>
      <c r="C1655" s="98"/>
      <c r="D1655" s="98"/>
      <c r="E1655" s="276"/>
    </row>
    <row r="1656" spans="1:5" ht="15.05">
      <c r="A1656" s="129"/>
      <c r="B1656" s="274"/>
      <c r="C1656" s="98"/>
      <c r="D1656" s="98"/>
      <c r="E1656" s="276"/>
    </row>
    <row r="1657" spans="1:5" ht="15.05">
      <c r="A1657" s="129"/>
      <c r="B1657" s="274"/>
      <c r="C1657" s="98"/>
      <c r="D1657" s="98"/>
      <c r="E1657" s="276"/>
    </row>
    <row r="1658" spans="1:5" ht="15.05">
      <c r="A1658" s="129"/>
      <c r="B1658" s="274"/>
      <c r="C1658" s="98"/>
      <c r="D1658" s="98"/>
      <c r="E1658" s="276"/>
    </row>
    <row r="1659" spans="1:5" ht="15.05">
      <c r="A1659" s="129"/>
      <c r="B1659" s="274"/>
      <c r="C1659" s="98"/>
      <c r="D1659" s="98"/>
      <c r="E1659" s="276"/>
    </row>
    <row r="1660" spans="1:5" ht="15.05">
      <c r="A1660" s="129"/>
      <c r="B1660" s="274"/>
      <c r="C1660" s="98"/>
      <c r="D1660" s="98"/>
      <c r="E1660" s="276"/>
    </row>
    <row r="1661" spans="1:5" ht="15.05">
      <c r="A1661" s="129"/>
      <c r="B1661" s="274"/>
      <c r="C1661" s="98"/>
      <c r="D1661" s="98"/>
      <c r="E1661" s="276"/>
    </row>
    <row r="1662" spans="1:5" ht="15.05">
      <c r="A1662" s="129"/>
      <c r="B1662" s="274"/>
      <c r="C1662" s="98"/>
      <c r="D1662" s="98"/>
      <c r="E1662" s="276"/>
    </row>
    <row r="1663" spans="1:5" ht="15.05">
      <c r="A1663" s="129"/>
      <c r="B1663" s="274"/>
      <c r="C1663" s="98"/>
      <c r="D1663" s="98"/>
      <c r="E1663" s="276"/>
    </row>
    <row r="1664" spans="1:5" ht="15.05">
      <c r="A1664" s="129"/>
      <c r="B1664" s="274"/>
      <c r="C1664" s="98"/>
      <c r="D1664" s="98"/>
      <c r="E1664" s="276"/>
    </row>
    <row r="1665" spans="1:5" ht="15.05">
      <c r="A1665" s="129"/>
      <c r="B1665" s="274"/>
      <c r="C1665" s="98"/>
      <c r="D1665" s="98"/>
      <c r="E1665" s="276"/>
    </row>
    <row r="1666" spans="1:5" ht="15.05">
      <c r="A1666" s="129"/>
      <c r="B1666" s="274"/>
      <c r="C1666" s="98"/>
      <c r="D1666" s="98"/>
      <c r="E1666" s="276"/>
    </row>
    <row r="1667" spans="1:5" ht="15.05">
      <c r="A1667" s="129"/>
      <c r="B1667" s="274"/>
      <c r="C1667" s="98"/>
      <c r="D1667" s="98"/>
      <c r="E1667" s="276"/>
    </row>
    <row r="1668" spans="1:5" ht="15.05">
      <c r="A1668" s="129"/>
      <c r="B1668" s="274"/>
      <c r="C1668" s="98"/>
      <c r="D1668" s="98"/>
      <c r="E1668" s="276"/>
    </row>
    <row r="1669" spans="1:5" ht="15.05">
      <c r="A1669" s="129"/>
      <c r="B1669" s="274"/>
      <c r="C1669" s="98"/>
      <c r="D1669" s="98"/>
      <c r="E1669" s="276"/>
    </row>
    <row r="1670" spans="1:5" ht="15.05">
      <c r="A1670" s="129"/>
      <c r="B1670" s="274"/>
      <c r="C1670" s="98"/>
      <c r="D1670" s="98"/>
      <c r="E1670" s="276"/>
    </row>
    <row r="1671" spans="1:5" ht="15.05">
      <c r="A1671" s="129"/>
      <c r="B1671" s="274"/>
      <c r="C1671" s="98"/>
      <c r="D1671" s="98"/>
      <c r="E1671" s="276"/>
    </row>
    <row r="1672" spans="1:5" ht="15.05">
      <c r="A1672" s="129"/>
      <c r="B1672" s="274"/>
      <c r="C1672" s="98"/>
      <c r="D1672" s="98"/>
      <c r="E1672" s="276"/>
    </row>
    <row r="1673" spans="1:5" ht="15.05">
      <c r="A1673" s="129"/>
      <c r="B1673" s="274"/>
      <c r="C1673" s="98"/>
      <c r="D1673" s="98"/>
      <c r="E1673" s="276"/>
    </row>
    <row r="1674" spans="1:5" ht="15.05">
      <c r="A1674" s="129"/>
      <c r="B1674" s="274"/>
      <c r="C1674" s="98"/>
      <c r="D1674" s="98"/>
      <c r="E1674" s="276"/>
    </row>
    <row r="1675" spans="1:5" ht="15.05">
      <c r="A1675" s="129"/>
      <c r="B1675" s="274"/>
      <c r="C1675" s="98"/>
      <c r="D1675" s="98"/>
      <c r="E1675" s="276"/>
    </row>
    <row r="1676" spans="1:5" ht="15.05">
      <c r="A1676" s="129"/>
      <c r="B1676" s="274"/>
      <c r="C1676" s="98"/>
      <c r="D1676" s="98"/>
      <c r="E1676" s="276"/>
    </row>
    <row r="1677" spans="1:5" ht="15.05">
      <c r="A1677" s="129"/>
      <c r="B1677" s="274"/>
      <c r="C1677" s="98"/>
      <c r="D1677" s="98"/>
      <c r="E1677" s="276"/>
    </row>
    <row r="1678" spans="1:5" ht="15.05">
      <c r="A1678" s="129"/>
      <c r="B1678" s="274"/>
      <c r="C1678" s="98"/>
      <c r="D1678" s="98"/>
      <c r="E1678" s="276"/>
    </row>
    <row r="1679" spans="1:5" ht="15.05">
      <c r="A1679" s="129"/>
      <c r="B1679" s="274"/>
      <c r="C1679" s="98"/>
      <c r="D1679" s="98"/>
      <c r="E1679" s="276"/>
    </row>
    <row r="1680" spans="1:5" ht="15.05">
      <c r="A1680" s="129"/>
      <c r="B1680" s="274"/>
      <c r="C1680" s="98"/>
      <c r="D1680" s="98"/>
      <c r="E1680" s="276"/>
    </row>
    <row r="1681" spans="1:5" ht="15.05">
      <c r="A1681" s="129"/>
      <c r="B1681" s="274"/>
      <c r="C1681" s="98"/>
      <c r="D1681" s="98"/>
      <c r="E1681" s="276"/>
    </row>
    <row r="1682" spans="1:5" ht="15.05">
      <c r="A1682" s="129"/>
      <c r="B1682" s="274"/>
      <c r="C1682" s="98"/>
      <c r="D1682" s="98"/>
      <c r="E1682" s="276"/>
    </row>
    <row r="1683" spans="1:5" ht="15.05">
      <c r="A1683" s="129"/>
      <c r="B1683" s="274"/>
      <c r="C1683" s="98"/>
      <c r="D1683" s="98"/>
      <c r="E1683" s="276"/>
    </row>
    <row r="1684" spans="1:5" ht="15.05">
      <c r="A1684" s="129"/>
      <c r="B1684" s="274"/>
      <c r="C1684" s="98"/>
      <c r="D1684" s="98"/>
      <c r="E1684" s="276"/>
    </row>
    <row r="1685" spans="1:5" ht="15.05">
      <c r="A1685" s="129"/>
      <c r="B1685" s="274"/>
      <c r="C1685" s="98"/>
      <c r="D1685" s="98"/>
      <c r="E1685" s="276"/>
    </row>
    <row r="1686" spans="1:5" ht="15.05">
      <c r="A1686" s="129"/>
      <c r="B1686" s="274"/>
      <c r="C1686" s="98"/>
      <c r="D1686" s="98"/>
      <c r="E1686" s="276"/>
    </row>
    <row r="1687" spans="1:5" ht="15.05">
      <c r="A1687" s="129"/>
      <c r="B1687" s="274"/>
      <c r="C1687" s="98"/>
      <c r="D1687" s="98"/>
      <c r="E1687" s="276"/>
    </row>
    <row r="1688" spans="1:5" ht="15.05">
      <c r="A1688" s="129"/>
      <c r="B1688" s="274"/>
      <c r="C1688" s="98"/>
      <c r="D1688" s="98"/>
      <c r="E1688" s="276"/>
    </row>
    <row r="1689" spans="1:5" ht="15.05">
      <c r="A1689" s="129"/>
      <c r="B1689" s="274"/>
      <c r="C1689" s="98"/>
      <c r="D1689" s="98"/>
      <c r="E1689" s="276"/>
    </row>
    <row r="1690" spans="1:5" ht="15.05">
      <c r="A1690" s="129"/>
      <c r="B1690" s="274"/>
      <c r="C1690" s="98"/>
      <c r="D1690" s="98"/>
      <c r="E1690" s="276"/>
    </row>
    <row r="1691" spans="1:5" ht="15.05">
      <c r="A1691" s="129"/>
      <c r="B1691" s="274"/>
      <c r="C1691" s="98"/>
      <c r="D1691" s="98"/>
      <c r="E1691" s="276"/>
    </row>
    <row r="1692" spans="1:5" ht="15.05">
      <c r="A1692" s="129"/>
      <c r="B1692" s="274"/>
      <c r="C1692" s="98"/>
      <c r="D1692" s="98"/>
      <c r="E1692" s="276"/>
    </row>
    <row r="1693" spans="1:5" ht="15.05">
      <c r="A1693" s="129"/>
      <c r="B1693" s="274"/>
      <c r="C1693" s="98"/>
      <c r="D1693" s="98"/>
      <c r="E1693" s="276"/>
    </row>
    <row r="1694" spans="1:5" ht="15.05">
      <c r="A1694" s="129"/>
      <c r="B1694" s="274"/>
      <c r="C1694" s="98"/>
      <c r="D1694" s="98"/>
      <c r="E1694" s="276"/>
    </row>
    <row r="1695" spans="1:5" ht="15.05">
      <c r="A1695" s="129"/>
      <c r="B1695" s="274"/>
      <c r="C1695" s="98"/>
      <c r="D1695" s="98"/>
      <c r="E1695" s="276"/>
    </row>
    <row r="1696" spans="1:5" ht="15.05">
      <c r="A1696" s="129"/>
      <c r="B1696" s="274"/>
      <c r="C1696" s="98"/>
      <c r="D1696" s="98"/>
      <c r="E1696" s="276"/>
    </row>
    <row r="1697" spans="1:5" ht="15.05">
      <c r="A1697" s="129"/>
      <c r="B1697" s="274"/>
      <c r="C1697" s="98"/>
      <c r="D1697" s="98"/>
      <c r="E1697" s="276"/>
    </row>
    <row r="1698" spans="1:5" ht="15.05">
      <c r="A1698" s="129"/>
      <c r="B1698" s="274"/>
      <c r="C1698" s="98"/>
      <c r="D1698" s="98"/>
      <c r="E1698" s="276"/>
    </row>
    <row r="1699" spans="1:5" ht="15.05">
      <c r="A1699" s="129"/>
      <c r="B1699" s="274"/>
      <c r="C1699" s="98"/>
      <c r="D1699" s="98"/>
      <c r="E1699" s="276"/>
    </row>
    <row r="1700" spans="1:5" ht="15.05">
      <c r="A1700" s="129"/>
      <c r="B1700" s="274"/>
      <c r="C1700" s="98"/>
      <c r="D1700" s="98"/>
      <c r="E1700" s="276"/>
    </row>
    <row r="1701" spans="1:5" ht="15.05">
      <c r="A1701" s="129"/>
      <c r="B1701" s="274"/>
      <c r="C1701" s="98"/>
      <c r="D1701" s="98"/>
      <c r="E1701" s="276"/>
    </row>
    <row r="1702" spans="1:5" ht="15.05">
      <c r="A1702" s="129"/>
      <c r="B1702" s="274"/>
      <c r="C1702" s="98"/>
      <c r="D1702" s="98"/>
      <c r="E1702" s="276"/>
    </row>
    <row r="1703" spans="1:5" ht="15.05">
      <c r="A1703" s="129"/>
      <c r="B1703" s="274"/>
      <c r="C1703" s="98"/>
      <c r="D1703" s="98"/>
      <c r="E1703" s="276"/>
    </row>
    <row r="1704" spans="1:5" ht="15.05">
      <c r="A1704" s="129"/>
      <c r="B1704" s="274"/>
      <c r="C1704" s="98"/>
      <c r="D1704" s="98"/>
      <c r="E1704" s="276"/>
    </row>
    <row r="1705" spans="1:5" ht="15.05">
      <c r="A1705" s="129"/>
      <c r="B1705" s="274"/>
      <c r="C1705" s="98"/>
      <c r="D1705" s="98"/>
      <c r="E1705" s="276"/>
    </row>
    <row r="1706" spans="1:5" ht="15.05">
      <c r="A1706" s="129"/>
      <c r="B1706" s="274"/>
      <c r="C1706" s="98"/>
      <c r="D1706" s="98"/>
      <c r="E1706" s="276"/>
    </row>
    <row r="1707" spans="1:5" ht="15.05">
      <c r="A1707" s="129"/>
      <c r="B1707" s="274"/>
      <c r="C1707" s="98"/>
      <c r="D1707" s="98"/>
      <c r="E1707" s="276"/>
    </row>
    <row r="1708" spans="1:5" ht="15.05">
      <c r="A1708" s="129"/>
      <c r="B1708" s="274"/>
      <c r="C1708" s="98"/>
      <c r="D1708" s="98"/>
      <c r="E1708" s="276"/>
    </row>
    <row r="1709" spans="1:5" ht="15.05">
      <c r="A1709" s="129"/>
      <c r="B1709" s="274"/>
      <c r="C1709" s="98"/>
      <c r="D1709" s="98"/>
      <c r="E1709" s="276"/>
    </row>
    <row r="1710" spans="1:5" ht="15.05">
      <c r="A1710" s="129"/>
      <c r="B1710" s="274"/>
      <c r="C1710" s="98"/>
      <c r="D1710" s="98"/>
      <c r="E1710" s="276"/>
    </row>
    <row r="1711" spans="1:5" ht="15.05">
      <c r="A1711" s="129"/>
      <c r="B1711" s="274"/>
      <c r="C1711" s="98"/>
      <c r="D1711" s="98"/>
      <c r="E1711" s="276"/>
    </row>
    <row r="1712" spans="1:5" ht="15.05">
      <c r="A1712" s="129"/>
      <c r="B1712" s="274"/>
      <c r="C1712" s="98"/>
      <c r="D1712" s="98"/>
      <c r="E1712" s="276"/>
    </row>
    <row r="1713" spans="1:5" ht="15.05">
      <c r="A1713" s="129"/>
      <c r="B1713" s="274"/>
      <c r="C1713" s="98"/>
      <c r="D1713" s="98"/>
      <c r="E1713" s="276"/>
    </row>
    <row r="1714" spans="1:5" ht="15.05">
      <c r="A1714" s="129"/>
      <c r="B1714" s="274"/>
      <c r="C1714" s="98"/>
      <c r="D1714" s="98"/>
      <c r="E1714" s="276"/>
    </row>
    <row r="1715" spans="1:5" ht="15.05">
      <c r="A1715" s="129"/>
      <c r="B1715" s="274"/>
      <c r="C1715" s="98"/>
      <c r="D1715" s="98"/>
      <c r="E1715" s="276"/>
    </row>
    <row r="1716" spans="1:5" ht="15.05">
      <c r="A1716" s="129"/>
      <c r="B1716" s="274"/>
      <c r="C1716" s="98"/>
      <c r="D1716" s="98"/>
      <c r="E1716" s="276"/>
    </row>
    <row r="1717" spans="1:5" ht="15.05">
      <c r="A1717" s="129"/>
      <c r="B1717" s="274"/>
      <c r="C1717" s="98"/>
      <c r="D1717" s="98"/>
      <c r="E1717" s="276"/>
    </row>
    <row r="1718" spans="1:5" ht="15.05">
      <c r="A1718" s="129"/>
      <c r="B1718" s="274"/>
      <c r="C1718" s="98"/>
      <c r="D1718" s="98"/>
      <c r="E1718" s="276"/>
    </row>
    <row r="1719" spans="1:5" ht="15.05">
      <c r="A1719" s="129"/>
      <c r="B1719" s="274"/>
      <c r="C1719" s="98"/>
      <c r="D1719" s="98"/>
      <c r="E1719" s="276"/>
    </row>
    <row r="1720" spans="1:5" ht="15.05">
      <c r="A1720" s="129"/>
      <c r="B1720" s="274"/>
      <c r="C1720" s="98"/>
      <c r="D1720" s="98"/>
      <c r="E1720" s="276"/>
    </row>
    <row r="1721" spans="1:5" ht="15.05">
      <c r="A1721" s="129"/>
      <c r="B1721" s="274"/>
      <c r="C1721" s="98"/>
      <c r="D1721" s="98"/>
      <c r="E1721" s="276"/>
    </row>
    <row r="1722" spans="1:5" ht="15.05">
      <c r="A1722" s="129"/>
      <c r="B1722" s="274"/>
      <c r="C1722" s="98"/>
      <c r="D1722" s="98"/>
      <c r="E1722" s="276"/>
    </row>
    <row r="1723" spans="1:5" ht="15.05">
      <c r="A1723" s="129"/>
      <c r="B1723" s="274"/>
      <c r="C1723" s="98"/>
      <c r="D1723" s="98"/>
      <c r="E1723" s="276"/>
    </row>
    <row r="1724" spans="1:5" ht="15.05">
      <c r="A1724" s="129"/>
      <c r="B1724" s="274"/>
      <c r="C1724" s="98"/>
      <c r="D1724" s="98"/>
      <c r="E1724" s="276"/>
    </row>
    <row r="1725" spans="1:5" ht="15.05">
      <c r="A1725" s="129"/>
      <c r="B1725" s="274"/>
      <c r="C1725" s="98"/>
      <c r="D1725" s="98"/>
      <c r="E1725" s="276"/>
    </row>
    <row r="1726" spans="1:5" ht="15.05">
      <c r="A1726" s="129"/>
      <c r="B1726" s="274"/>
      <c r="C1726" s="98"/>
      <c r="D1726" s="98"/>
      <c r="E1726" s="276"/>
    </row>
    <row r="1727" spans="1:5" ht="15.05">
      <c r="A1727" s="129"/>
      <c r="B1727" s="274"/>
      <c r="C1727" s="98"/>
      <c r="D1727" s="98"/>
      <c r="E1727" s="276"/>
    </row>
    <row r="1728" spans="1:5" ht="15.05">
      <c r="A1728" s="129"/>
      <c r="B1728" s="274"/>
      <c r="C1728" s="98"/>
      <c r="D1728" s="98"/>
      <c r="E1728" s="276"/>
    </row>
    <row r="1729" spans="1:5" ht="15.05">
      <c r="A1729" s="129"/>
      <c r="B1729" s="274"/>
      <c r="C1729" s="98"/>
      <c r="D1729" s="98"/>
      <c r="E1729" s="276"/>
    </row>
    <row r="1730" spans="1:5" ht="15.05">
      <c r="A1730" s="129"/>
      <c r="B1730" s="274"/>
      <c r="C1730" s="98"/>
      <c r="D1730" s="98"/>
      <c r="E1730" s="276"/>
    </row>
    <row r="1731" spans="1:5" ht="15.05">
      <c r="A1731" s="129"/>
      <c r="B1731" s="274"/>
      <c r="C1731" s="98"/>
      <c r="D1731" s="98"/>
      <c r="E1731" s="276"/>
    </row>
    <row r="1732" spans="1:5" ht="15.05">
      <c r="A1732" s="129"/>
      <c r="B1732" s="274"/>
      <c r="C1732" s="98"/>
      <c r="D1732" s="98"/>
      <c r="E1732" s="276"/>
    </row>
    <row r="1733" spans="1:5" ht="15.05">
      <c r="A1733" s="129"/>
      <c r="B1733" s="274"/>
      <c r="C1733" s="98"/>
      <c r="D1733" s="98"/>
      <c r="E1733" s="276"/>
    </row>
    <row r="1734" spans="1:5" ht="15.05">
      <c r="A1734" s="129"/>
      <c r="B1734" s="274"/>
      <c r="C1734" s="98"/>
      <c r="D1734" s="98"/>
      <c r="E1734" s="276"/>
    </row>
    <row r="1735" spans="1:5" ht="15.05">
      <c r="A1735" s="129"/>
      <c r="B1735" s="274"/>
      <c r="C1735" s="98"/>
      <c r="D1735" s="98"/>
      <c r="E1735" s="276"/>
    </row>
    <row r="1736" spans="1:5" ht="15.05">
      <c r="A1736" s="129"/>
      <c r="B1736" s="274"/>
      <c r="C1736" s="98"/>
      <c r="D1736" s="98"/>
      <c r="E1736" s="276"/>
    </row>
    <row r="1737" spans="1:5" ht="15.05">
      <c r="A1737" s="129"/>
      <c r="B1737" s="274"/>
      <c r="C1737" s="98"/>
      <c r="D1737" s="98"/>
      <c r="E1737" s="276"/>
    </row>
    <row r="1738" spans="1:5" ht="15.05">
      <c r="A1738" s="129"/>
      <c r="B1738" s="274"/>
      <c r="C1738" s="98"/>
      <c r="D1738" s="98"/>
      <c r="E1738" s="276"/>
    </row>
    <row r="1739" spans="1:5" ht="15.05">
      <c r="A1739" s="129"/>
      <c r="B1739" s="274"/>
      <c r="C1739" s="98"/>
      <c r="D1739" s="98"/>
      <c r="E1739" s="276"/>
    </row>
    <row r="1740" spans="1:5" ht="15.05">
      <c r="A1740" s="129"/>
      <c r="B1740" s="274"/>
      <c r="C1740" s="98"/>
      <c r="D1740" s="98"/>
      <c r="E1740" s="276"/>
    </row>
    <row r="1741" spans="1:5" ht="15.05">
      <c r="A1741" s="129"/>
      <c r="B1741" s="274"/>
      <c r="C1741" s="98"/>
      <c r="D1741" s="98"/>
      <c r="E1741" s="276"/>
    </row>
    <row r="1742" spans="1:5" ht="15.05">
      <c r="A1742" s="129"/>
      <c r="B1742" s="274"/>
      <c r="C1742" s="98"/>
      <c r="D1742" s="98"/>
      <c r="E1742" s="276"/>
    </row>
    <row r="1743" spans="1:5" ht="15.05">
      <c r="A1743" s="129"/>
      <c r="B1743" s="274"/>
      <c r="C1743" s="98"/>
      <c r="D1743" s="98"/>
      <c r="E1743" s="276"/>
    </row>
    <row r="1744" spans="1:5" ht="15.05">
      <c r="A1744" s="129"/>
      <c r="B1744" s="274"/>
      <c r="C1744" s="98"/>
      <c r="D1744" s="98"/>
      <c r="E1744" s="276"/>
    </row>
    <row r="1745" spans="1:5" ht="15.05">
      <c r="A1745" s="129"/>
      <c r="B1745" s="274"/>
      <c r="C1745" s="98"/>
      <c r="D1745" s="98"/>
      <c r="E1745" s="276"/>
    </row>
    <row r="1746" spans="1:5" ht="15.05">
      <c r="A1746" s="129"/>
      <c r="B1746" s="274"/>
      <c r="C1746" s="98"/>
      <c r="D1746" s="98"/>
      <c r="E1746" s="276"/>
    </row>
    <row r="1747" spans="1:5" ht="15.05">
      <c r="A1747" s="129"/>
      <c r="B1747" s="274"/>
      <c r="C1747" s="98"/>
      <c r="D1747" s="98"/>
      <c r="E1747" s="276"/>
    </row>
    <row r="1748" spans="1:5" ht="15.05">
      <c r="A1748" s="129"/>
      <c r="B1748" s="274"/>
      <c r="C1748" s="98"/>
      <c r="D1748" s="98"/>
      <c r="E1748" s="276"/>
    </row>
    <row r="1749" spans="1:5" ht="15.05">
      <c r="A1749" s="129"/>
      <c r="B1749" s="274"/>
      <c r="C1749" s="98"/>
      <c r="D1749" s="98"/>
      <c r="E1749" s="276"/>
    </row>
    <row r="1750" spans="1:5" ht="15.05">
      <c r="A1750" s="129"/>
      <c r="B1750" s="274"/>
      <c r="C1750" s="98"/>
      <c r="D1750" s="98"/>
      <c r="E1750" s="276"/>
    </row>
    <row r="1751" spans="1:5" ht="15.05">
      <c r="A1751" s="129"/>
      <c r="B1751" s="274"/>
      <c r="C1751" s="98"/>
      <c r="D1751" s="98"/>
      <c r="E1751" s="276"/>
    </row>
    <row r="1752" spans="1:5" ht="15.05">
      <c r="A1752" s="129"/>
      <c r="B1752" s="274"/>
      <c r="C1752" s="98"/>
      <c r="D1752" s="98"/>
      <c r="E1752" s="276"/>
    </row>
    <row r="1753" spans="1:5" ht="15.05">
      <c r="A1753" s="129"/>
      <c r="B1753" s="274"/>
      <c r="C1753" s="98"/>
      <c r="D1753" s="98"/>
      <c r="E1753" s="276"/>
    </row>
    <row r="1754" spans="1:5" ht="15.05">
      <c r="A1754" s="129"/>
      <c r="B1754" s="274"/>
      <c r="C1754" s="98"/>
      <c r="D1754" s="98"/>
      <c r="E1754" s="276"/>
    </row>
    <row r="1755" spans="1:5" ht="15.05">
      <c r="A1755" s="129"/>
      <c r="B1755" s="274"/>
      <c r="C1755" s="98"/>
      <c r="D1755" s="98"/>
      <c r="E1755" s="276"/>
    </row>
    <row r="1756" spans="1:5" ht="15.05">
      <c r="A1756" s="129"/>
      <c r="B1756" s="274"/>
      <c r="C1756" s="98"/>
      <c r="D1756" s="98"/>
      <c r="E1756" s="276"/>
    </row>
    <row r="1757" spans="1:5" ht="15.05">
      <c r="A1757" s="129"/>
      <c r="B1757" s="274"/>
      <c r="C1757" s="98"/>
      <c r="D1757" s="98"/>
      <c r="E1757" s="276"/>
    </row>
    <row r="1758" spans="1:5" ht="15.05">
      <c r="A1758" s="129"/>
      <c r="B1758" s="274"/>
      <c r="C1758" s="98"/>
      <c r="D1758" s="98"/>
      <c r="E1758" s="276"/>
    </row>
    <row r="1759" spans="1:5" ht="15.05">
      <c r="A1759" s="129"/>
      <c r="B1759" s="274"/>
      <c r="C1759" s="98"/>
      <c r="D1759" s="98"/>
      <c r="E1759" s="276"/>
    </row>
    <row r="1760" spans="1:5" ht="15.05">
      <c r="A1760" s="129"/>
      <c r="B1760" s="274"/>
      <c r="C1760" s="98"/>
      <c r="D1760" s="98"/>
      <c r="E1760" s="276"/>
    </row>
    <row r="1761" spans="1:5" ht="15.05">
      <c r="A1761" s="129"/>
      <c r="B1761" s="274"/>
      <c r="C1761" s="98"/>
      <c r="D1761" s="98"/>
      <c r="E1761" s="276"/>
    </row>
    <row r="1762" spans="1:5" ht="15.05">
      <c r="A1762" s="129"/>
      <c r="B1762" s="274"/>
      <c r="C1762" s="98"/>
      <c r="D1762" s="98"/>
      <c r="E1762" s="276"/>
    </row>
    <row r="1763" spans="1:5" ht="15.05">
      <c r="A1763" s="129"/>
      <c r="B1763" s="274"/>
      <c r="C1763" s="98"/>
      <c r="D1763" s="98"/>
      <c r="E1763" s="276"/>
    </row>
    <row r="1764" spans="1:5" ht="15.05">
      <c r="A1764" s="129"/>
      <c r="B1764" s="274"/>
      <c r="C1764" s="98"/>
      <c r="D1764" s="98"/>
      <c r="E1764" s="276"/>
    </row>
    <row r="1765" spans="1:5" ht="15.05">
      <c r="A1765" s="129"/>
      <c r="B1765" s="274"/>
      <c r="C1765" s="98"/>
      <c r="D1765" s="98"/>
      <c r="E1765" s="276"/>
    </row>
    <row r="1766" spans="1:5" ht="15.05">
      <c r="A1766" s="129"/>
      <c r="B1766" s="274"/>
      <c r="C1766" s="98"/>
      <c r="D1766" s="98"/>
      <c r="E1766" s="276"/>
    </row>
    <row r="1767" spans="1:5" ht="15.05">
      <c r="A1767" s="129"/>
      <c r="B1767" s="274"/>
      <c r="C1767" s="98"/>
      <c r="D1767" s="98"/>
      <c r="E1767" s="276"/>
    </row>
    <row r="1768" spans="1:5" ht="15.05">
      <c r="A1768" s="129"/>
      <c r="B1768" s="274"/>
      <c r="C1768" s="98"/>
      <c r="D1768" s="98"/>
      <c r="E1768" s="276"/>
    </row>
    <row r="1769" spans="1:5" ht="15.05">
      <c r="A1769" s="129"/>
      <c r="B1769" s="274"/>
      <c r="C1769" s="98"/>
      <c r="D1769" s="98"/>
      <c r="E1769" s="276"/>
    </row>
    <row r="1770" spans="1:5" ht="15.05">
      <c r="A1770" s="129"/>
      <c r="B1770" s="274"/>
      <c r="C1770" s="98"/>
      <c r="D1770" s="98"/>
      <c r="E1770" s="276"/>
    </row>
    <row r="1771" spans="1:5" ht="15.05">
      <c r="A1771" s="129"/>
      <c r="B1771" s="274"/>
      <c r="C1771" s="98"/>
      <c r="D1771" s="98"/>
      <c r="E1771" s="276"/>
    </row>
    <row r="1772" spans="1:5" ht="15.05">
      <c r="A1772" s="129"/>
      <c r="B1772" s="274"/>
      <c r="C1772" s="98"/>
      <c r="D1772" s="98"/>
      <c r="E1772" s="276"/>
    </row>
    <row r="1773" spans="1:5" ht="15.05">
      <c r="A1773" s="129"/>
      <c r="B1773" s="274"/>
      <c r="C1773" s="98"/>
      <c r="D1773" s="98"/>
      <c r="E1773" s="276"/>
    </row>
    <row r="1774" spans="1:5" ht="15.05">
      <c r="A1774" s="129"/>
      <c r="B1774" s="274"/>
      <c r="C1774" s="98"/>
      <c r="D1774" s="98"/>
      <c r="E1774" s="276"/>
    </row>
    <row r="1775" spans="1:5" ht="15.05">
      <c r="A1775" s="129"/>
      <c r="B1775" s="274"/>
      <c r="C1775" s="98"/>
      <c r="D1775" s="98"/>
      <c r="E1775" s="276"/>
    </row>
    <row r="1776" spans="1:5" ht="15.05">
      <c r="A1776" s="129"/>
      <c r="B1776" s="274"/>
      <c r="C1776" s="98"/>
      <c r="D1776" s="98"/>
      <c r="E1776" s="276"/>
    </row>
    <row r="1777" spans="1:5" ht="15.05">
      <c r="A1777" s="129"/>
      <c r="B1777" s="274"/>
      <c r="C1777" s="98"/>
      <c r="D1777" s="98"/>
      <c r="E1777" s="276"/>
    </row>
    <row r="1778" spans="1:5" ht="15.05">
      <c r="A1778" s="129"/>
      <c r="B1778" s="274"/>
      <c r="C1778" s="98"/>
      <c r="D1778" s="98"/>
      <c r="E1778" s="276"/>
    </row>
    <row r="1779" spans="1:5" ht="15.05">
      <c r="A1779" s="129"/>
      <c r="B1779" s="274"/>
      <c r="C1779" s="98"/>
      <c r="D1779" s="98"/>
      <c r="E1779" s="276"/>
    </row>
    <row r="1780" spans="1:5" ht="15.05">
      <c r="A1780" s="129"/>
      <c r="B1780" s="274"/>
      <c r="C1780" s="98"/>
      <c r="D1780" s="98"/>
      <c r="E1780" s="276"/>
    </row>
    <row r="1781" spans="1:5" ht="15.05">
      <c r="A1781" s="129"/>
      <c r="B1781" s="274"/>
      <c r="C1781" s="98"/>
      <c r="D1781" s="98"/>
      <c r="E1781" s="276"/>
    </row>
    <row r="1782" spans="1:5" ht="15.05">
      <c r="A1782" s="129"/>
      <c r="B1782" s="274"/>
      <c r="C1782" s="98"/>
      <c r="D1782" s="98"/>
      <c r="E1782" s="276"/>
    </row>
    <row r="1783" spans="1:5" ht="15.05">
      <c r="A1783" s="129"/>
      <c r="B1783" s="274"/>
      <c r="C1783" s="98"/>
      <c r="D1783" s="98"/>
      <c r="E1783" s="276"/>
    </row>
    <row r="1784" spans="1:5" ht="15.05">
      <c r="A1784" s="129"/>
      <c r="B1784" s="274"/>
      <c r="C1784" s="98"/>
      <c r="D1784" s="98"/>
      <c r="E1784" s="276"/>
    </row>
    <row r="1785" spans="1:5" ht="15.05">
      <c r="A1785" s="129"/>
      <c r="B1785" s="274"/>
      <c r="C1785" s="98"/>
      <c r="D1785" s="98"/>
      <c r="E1785" s="276"/>
    </row>
    <row r="1786" spans="1:5" ht="15.05">
      <c r="A1786" s="129"/>
      <c r="B1786" s="274"/>
      <c r="C1786" s="98"/>
      <c r="D1786" s="98"/>
      <c r="E1786" s="276"/>
    </row>
    <row r="1787" spans="1:5" ht="15.05">
      <c r="A1787" s="129"/>
      <c r="B1787" s="274"/>
      <c r="C1787" s="98"/>
      <c r="D1787" s="98"/>
      <c r="E1787" s="276"/>
    </row>
    <row r="1788" spans="1:5" ht="15.05">
      <c r="A1788" s="129"/>
      <c r="B1788" s="274"/>
      <c r="C1788" s="98"/>
      <c r="D1788" s="98"/>
      <c r="E1788" s="276"/>
    </row>
    <row r="1789" spans="1:5" ht="15.05">
      <c r="A1789" s="129"/>
      <c r="B1789" s="274"/>
      <c r="C1789" s="98"/>
      <c r="D1789" s="98"/>
      <c r="E1789" s="276"/>
    </row>
    <row r="1790" spans="1:5" ht="15.05">
      <c r="A1790" s="129"/>
      <c r="B1790" s="274"/>
      <c r="C1790" s="98"/>
      <c r="D1790" s="98"/>
      <c r="E1790" s="276"/>
    </row>
    <row r="1791" spans="1:5" ht="15.05">
      <c r="A1791" s="129"/>
      <c r="B1791" s="274"/>
      <c r="C1791" s="98"/>
      <c r="D1791" s="98"/>
      <c r="E1791" s="276"/>
    </row>
    <row r="1792" spans="1:5" ht="15.05">
      <c r="A1792" s="129"/>
      <c r="B1792" s="274"/>
      <c r="C1792" s="98"/>
      <c r="D1792" s="98"/>
      <c r="E1792" s="276"/>
    </row>
    <row r="1793" spans="1:5" ht="15.05">
      <c r="A1793" s="129"/>
      <c r="B1793" s="274"/>
      <c r="C1793" s="98"/>
      <c r="D1793" s="98"/>
      <c r="E1793" s="276"/>
    </row>
    <row r="1794" spans="1:5" ht="15.05">
      <c r="A1794" s="129"/>
      <c r="B1794" s="274"/>
      <c r="C1794" s="98"/>
      <c r="D1794" s="98"/>
      <c r="E1794" s="276"/>
    </row>
    <row r="1795" spans="1:5" ht="15.05">
      <c r="A1795" s="129"/>
      <c r="B1795" s="274"/>
      <c r="C1795" s="98"/>
      <c r="D1795" s="98"/>
      <c r="E1795" s="276"/>
    </row>
    <row r="1796" spans="1:5" ht="15.05">
      <c r="A1796" s="129"/>
      <c r="B1796" s="274"/>
      <c r="C1796" s="98"/>
      <c r="D1796" s="98"/>
      <c r="E1796" s="276"/>
    </row>
    <row r="1797" spans="1:5" ht="15.05">
      <c r="A1797" s="129"/>
      <c r="B1797" s="274"/>
      <c r="C1797" s="98"/>
      <c r="D1797" s="98"/>
      <c r="E1797" s="276"/>
    </row>
    <row r="1798" spans="1:5" ht="15.05">
      <c r="A1798" s="129"/>
      <c r="B1798" s="274"/>
      <c r="C1798" s="98"/>
      <c r="D1798" s="98"/>
      <c r="E1798" s="276"/>
    </row>
    <row r="1799" spans="1:5" ht="15.05">
      <c r="A1799" s="129"/>
      <c r="B1799" s="274"/>
      <c r="C1799" s="98"/>
      <c r="D1799" s="98"/>
      <c r="E1799" s="276"/>
    </row>
    <row r="1800" spans="1:5" ht="15.05">
      <c r="A1800" s="129"/>
      <c r="B1800" s="274"/>
      <c r="C1800" s="98"/>
      <c r="D1800" s="98"/>
      <c r="E1800" s="276"/>
    </row>
    <row r="1801" spans="1:5" ht="15.05">
      <c r="A1801" s="129"/>
      <c r="B1801" s="274"/>
      <c r="C1801" s="98"/>
      <c r="D1801" s="98"/>
      <c r="E1801" s="276"/>
    </row>
    <row r="1802" spans="1:5" ht="15.05">
      <c r="A1802" s="129"/>
      <c r="B1802" s="274"/>
      <c r="C1802" s="98"/>
      <c r="D1802" s="98"/>
      <c r="E1802" s="276"/>
    </row>
    <row r="1803" spans="1:5" ht="15.05">
      <c r="A1803" s="129"/>
      <c r="B1803" s="274"/>
      <c r="C1803" s="98"/>
      <c r="D1803" s="98"/>
      <c r="E1803" s="276"/>
    </row>
    <row r="1804" spans="1:5" ht="15.05">
      <c r="A1804" s="129"/>
      <c r="B1804" s="274"/>
      <c r="C1804" s="98"/>
      <c r="D1804" s="98"/>
      <c r="E1804" s="276"/>
    </row>
    <row r="1805" spans="1:5" ht="15.05">
      <c r="A1805" s="129"/>
      <c r="B1805" s="274"/>
      <c r="C1805" s="98"/>
      <c r="D1805" s="98"/>
      <c r="E1805" s="276"/>
    </row>
    <row r="1806" spans="1:5" ht="15.05">
      <c r="A1806" s="129"/>
      <c r="B1806" s="274"/>
      <c r="C1806" s="98"/>
      <c r="D1806" s="98"/>
      <c r="E1806" s="276"/>
    </row>
    <row r="1807" spans="1:5" ht="15.05">
      <c r="A1807" s="129"/>
      <c r="B1807" s="274"/>
      <c r="C1807" s="98"/>
      <c r="D1807" s="98"/>
      <c r="E1807" s="276"/>
    </row>
    <row r="1808" spans="1:5" ht="15.05">
      <c r="A1808" s="129"/>
      <c r="B1808" s="274"/>
      <c r="C1808" s="98"/>
      <c r="D1808" s="98"/>
      <c r="E1808" s="276"/>
    </row>
    <row r="1809" spans="1:5" ht="15.05">
      <c r="A1809" s="129"/>
      <c r="B1809" s="274"/>
      <c r="C1809" s="98"/>
      <c r="D1809" s="98"/>
      <c r="E1809" s="276"/>
    </row>
    <row r="1810" spans="1:5" ht="15.05">
      <c r="A1810" s="129"/>
      <c r="B1810" s="274"/>
      <c r="C1810" s="98"/>
      <c r="D1810" s="98"/>
      <c r="E1810" s="276"/>
    </row>
    <row r="1811" spans="1:5" ht="15.05">
      <c r="A1811" s="129"/>
      <c r="B1811" s="274"/>
      <c r="C1811" s="98"/>
      <c r="D1811" s="98"/>
      <c r="E1811" s="276"/>
    </row>
    <row r="1812" spans="1:5" ht="15.05">
      <c r="A1812" s="129"/>
      <c r="B1812" s="274"/>
      <c r="C1812" s="98"/>
      <c r="D1812" s="98"/>
      <c r="E1812" s="276"/>
    </row>
    <row r="1813" spans="1:5" ht="15.05">
      <c r="A1813" s="129"/>
      <c r="B1813" s="274"/>
      <c r="C1813" s="98"/>
      <c r="D1813" s="98"/>
      <c r="E1813" s="276"/>
    </row>
    <row r="1814" spans="1:5" ht="15.05">
      <c r="A1814" s="129"/>
      <c r="B1814" s="274"/>
      <c r="C1814" s="98"/>
      <c r="D1814" s="98"/>
      <c r="E1814" s="276"/>
    </row>
    <row r="1815" spans="1:5" ht="15.05">
      <c r="A1815" s="129"/>
      <c r="B1815" s="274"/>
      <c r="C1815" s="98"/>
      <c r="D1815" s="98"/>
      <c r="E1815" s="276"/>
    </row>
    <row r="1816" spans="1:5" ht="15.05">
      <c r="A1816" s="129"/>
      <c r="B1816" s="274"/>
      <c r="C1816" s="98"/>
      <c r="D1816" s="98"/>
      <c r="E1816" s="276"/>
    </row>
    <row r="1817" spans="1:5" ht="15.05">
      <c r="A1817" s="129"/>
      <c r="B1817" s="274"/>
      <c r="C1817" s="98"/>
      <c r="D1817" s="98"/>
      <c r="E1817" s="276"/>
    </row>
    <row r="1818" spans="1:5" ht="15.05">
      <c r="A1818" s="129"/>
      <c r="B1818" s="274"/>
      <c r="C1818" s="98"/>
      <c r="D1818" s="98"/>
      <c r="E1818" s="276"/>
    </row>
    <row r="1819" spans="1:5" ht="15.05">
      <c r="A1819" s="129"/>
      <c r="B1819" s="274"/>
      <c r="C1819" s="98"/>
      <c r="D1819" s="98"/>
      <c r="E1819" s="276"/>
    </row>
    <row r="1820" spans="1:5" ht="15.05">
      <c r="A1820" s="129"/>
      <c r="B1820" s="274"/>
      <c r="C1820" s="98"/>
      <c r="D1820" s="98"/>
      <c r="E1820" s="276"/>
    </row>
    <row r="1821" spans="1:5" ht="15.05">
      <c r="A1821" s="129"/>
      <c r="B1821" s="274"/>
      <c r="C1821" s="98"/>
      <c r="D1821" s="98"/>
      <c r="E1821" s="276"/>
    </row>
    <row r="1822" spans="1:5" ht="15.05">
      <c r="A1822" s="129"/>
      <c r="B1822" s="274"/>
      <c r="C1822" s="98"/>
      <c r="D1822" s="98"/>
      <c r="E1822" s="276"/>
    </row>
    <row r="1823" spans="1:5" ht="15.05">
      <c r="A1823" s="129"/>
      <c r="B1823" s="274"/>
      <c r="C1823" s="98"/>
      <c r="D1823" s="98"/>
      <c r="E1823" s="276"/>
    </row>
    <row r="1824" spans="1:5" ht="15.05">
      <c r="A1824" s="129"/>
      <c r="B1824" s="274"/>
      <c r="C1824" s="98"/>
      <c r="D1824" s="98"/>
      <c r="E1824" s="276"/>
    </row>
    <row r="1825" spans="1:5" ht="15.05">
      <c r="A1825" s="129"/>
      <c r="B1825" s="274"/>
      <c r="C1825" s="98"/>
      <c r="D1825" s="98"/>
      <c r="E1825" s="276"/>
    </row>
    <row r="1826" spans="1:5" ht="15.05">
      <c r="A1826" s="129"/>
      <c r="B1826" s="274"/>
      <c r="C1826" s="98"/>
      <c r="D1826" s="98"/>
      <c r="E1826" s="276"/>
    </row>
    <row r="1827" spans="1:5" ht="15.05">
      <c r="A1827" s="129"/>
      <c r="B1827" s="274"/>
      <c r="C1827" s="98"/>
      <c r="D1827" s="98"/>
      <c r="E1827" s="276"/>
    </row>
    <row r="1828" spans="1:5" ht="15.05">
      <c r="A1828" s="129"/>
      <c r="B1828" s="274"/>
      <c r="C1828" s="98"/>
      <c r="D1828" s="98"/>
      <c r="E1828" s="276"/>
    </row>
    <row r="1829" spans="1:5" ht="15.05">
      <c r="A1829" s="129"/>
      <c r="B1829" s="274"/>
      <c r="C1829" s="98"/>
      <c r="D1829" s="98"/>
      <c r="E1829" s="276"/>
    </row>
    <row r="1830" spans="1:5" ht="15.05">
      <c r="A1830" s="129"/>
      <c r="B1830" s="274"/>
      <c r="C1830" s="98"/>
      <c r="D1830" s="98"/>
      <c r="E1830" s="276"/>
    </row>
    <row r="1831" spans="1:5" ht="15.05">
      <c r="A1831" s="129"/>
      <c r="B1831" s="274"/>
      <c r="C1831" s="98"/>
      <c r="D1831" s="98"/>
      <c r="E1831" s="276"/>
    </row>
    <row r="1832" spans="1:5" ht="15.05">
      <c r="A1832" s="129"/>
      <c r="B1832" s="274"/>
      <c r="C1832" s="98"/>
      <c r="D1832" s="98"/>
      <c r="E1832" s="276"/>
    </row>
    <row r="1833" spans="1:5" ht="15.05">
      <c r="A1833" s="129"/>
      <c r="B1833" s="274"/>
      <c r="C1833" s="98"/>
      <c r="D1833" s="98"/>
      <c r="E1833" s="276"/>
    </row>
    <row r="1834" spans="1:5" ht="15.05">
      <c r="A1834" s="129"/>
      <c r="B1834" s="274"/>
      <c r="C1834" s="98"/>
      <c r="D1834" s="98"/>
      <c r="E1834" s="276"/>
    </row>
    <row r="1835" spans="1:5" ht="15.05">
      <c r="A1835" s="129"/>
      <c r="B1835" s="274"/>
      <c r="C1835" s="98"/>
      <c r="D1835" s="98"/>
      <c r="E1835" s="276"/>
    </row>
    <row r="1836" spans="1:5" ht="15.05">
      <c r="A1836" s="129"/>
      <c r="B1836" s="274"/>
      <c r="C1836" s="98"/>
      <c r="D1836" s="98"/>
      <c r="E1836" s="276"/>
    </row>
    <row r="1837" spans="1:5" ht="15.05">
      <c r="A1837" s="129"/>
      <c r="B1837" s="274"/>
      <c r="C1837" s="98"/>
      <c r="D1837" s="98"/>
      <c r="E1837" s="276"/>
    </row>
    <row r="1838" spans="1:5" ht="15.05">
      <c r="A1838" s="129"/>
      <c r="B1838" s="274"/>
      <c r="C1838" s="98"/>
      <c r="D1838" s="98"/>
      <c r="E1838" s="276"/>
    </row>
    <row r="1839" spans="1:5" ht="15.05">
      <c r="A1839" s="129"/>
      <c r="B1839" s="274"/>
      <c r="C1839" s="98"/>
      <c r="D1839" s="98"/>
      <c r="E1839" s="276"/>
    </row>
    <row r="1840" spans="1:5" ht="15.05">
      <c r="A1840" s="129"/>
      <c r="B1840" s="274"/>
      <c r="C1840" s="98"/>
      <c r="D1840" s="98"/>
      <c r="E1840" s="276"/>
    </row>
    <row r="1841" spans="1:5" ht="15.05">
      <c r="A1841" s="129"/>
      <c r="B1841" s="274"/>
      <c r="C1841" s="98"/>
      <c r="D1841" s="98"/>
      <c r="E1841" s="276"/>
    </row>
    <row r="1842" spans="1:5" ht="15.05">
      <c r="A1842" s="129"/>
      <c r="B1842" s="274"/>
      <c r="C1842" s="98"/>
      <c r="D1842" s="98"/>
      <c r="E1842" s="276"/>
    </row>
    <row r="1843" spans="1:5" ht="15.05">
      <c r="A1843" s="129"/>
      <c r="B1843" s="274"/>
      <c r="C1843" s="98"/>
      <c r="D1843" s="98"/>
      <c r="E1843" s="276"/>
    </row>
    <row r="1844" spans="1:5" ht="15.05">
      <c r="A1844" s="129"/>
      <c r="B1844" s="274"/>
      <c r="C1844" s="98"/>
      <c r="D1844" s="98"/>
      <c r="E1844" s="276"/>
    </row>
    <row r="1845" spans="1:5" ht="15.05">
      <c r="A1845" s="129"/>
      <c r="B1845" s="274"/>
      <c r="C1845" s="98"/>
      <c r="D1845" s="98"/>
      <c r="E1845" s="276"/>
    </row>
    <row r="1846" spans="1:5" ht="15.05">
      <c r="A1846" s="129"/>
      <c r="B1846" s="274"/>
      <c r="C1846" s="98"/>
      <c r="D1846" s="98"/>
      <c r="E1846" s="276"/>
    </row>
    <row r="1847" spans="1:5" ht="15.05">
      <c r="A1847" s="129"/>
      <c r="B1847" s="274"/>
      <c r="C1847" s="98"/>
      <c r="D1847" s="98"/>
      <c r="E1847" s="276"/>
    </row>
    <row r="1848" spans="1:5" ht="15.05">
      <c r="A1848" s="129"/>
      <c r="B1848" s="274"/>
      <c r="C1848" s="98"/>
      <c r="D1848" s="98"/>
      <c r="E1848" s="276"/>
    </row>
    <row r="1849" spans="1:5" ht="15.05">
      <c r="A1849" s="129"/>
      <c r="B1849" s="274"/>
      <c r="C1849" s="98"/>
      <c r="D1849" s="98"/>
      <c r="E1849" s="276"/>
    </row>
    <row r="1850" spans="1:5" ht="15.05">
      <c r="A1850" s="129"/>
      <c r="B1850" s="274"/>
      <c r="C1850" s="98"/>
      <c r="D1850" s="98"/>
      <c r="E1850" s="276"/>
    </row>
    <row r="1851" spans="1:5" ht="15.05">
      <c r="A1851" s="129"/>
      <c r="B1851" s="274"/>
      <c r="C1851" s="98"/>
      <c r="D1851" s="98"/>
      <c r="E1851" s="276"/>
    </row>
    <row r="1852" spans="1:5" ht="15.05">
      <c r="A1852" s="129"/>
      <c r="B1852" s="274"/>
      <c r="C1852" s="98"/>
      <c r="D1852" s="98"/>
      <c r="E1852" s="276"/>
    </row>
    <row r="1853" spans="1:5" ht="15.05">
      <c r="A1853" s="129"/>
      <c r="B1853" s="274"/>
      <c r="C1853" s="98"/>
      <c r="D1853" s="98"/>
      <c r="E1853" s="276"/>
    </row>
    <row r="1854" spans="1:5" ht="15.05">
      <c r="A1854" s="129"/>
      <c r="B1854" s="274"/>
      <c r="C1854" s="98"/>
      <c r="D1854" s="98"/>
      <c r="E1854" s="276"/>
    </row>
    <row r="1855" spans="1:5" ht="15.05">
      <c r="A1855" s="129"/>
      <c r="B1855" s="274"/>
      <c r="C1855" s="98"/>
      <c r="D1855" s="98"/>
      <c r="E1855" s="276"/>
    </row>
    <row r="1856" spans="1:5" ht="15.05">
      <c r="A1856" s="129"/>
      <c r="B1856" s="274"/>
      <c r="C1856" s="98"/>
      <c r="D1856" s="98"/>
      <c r="E1856" s="276"/>
    </row>
    <row r="1857" spans="1:5" ht="15.05">
      <c r="A1857" s="129"/>
      <c r="B1857" s="274"/>
      <c r="C1857" s="98"/>
      <c r="D1857" s="98"/>
      <c r="E1857" s="276"/>
    </row>
    <row r="1858" spans="1:5" ht="15.05">
      <c r="A1858" s="129"/>
      <c r="B1858" s="274"/>
      <c r="C1858" s="98"/>
      <c r="D1858" s="98"/>
      <c r="E1858" s="276"/>
    </row>
    <row r="1859" spans="1:5" ht="15.05">
      <c r="A1859" s="129"/>
      <c r="B1859" s="274"/>
      <c r="C1859" s="98"/>
      <c r="D1859" s="98"/>
      <c r="E1859" s="276"/>
    </row>
    <row r="1860" spans="1:5" ht="15.05">
      <c r="A1860" s="129"/>
      <c r="B1860" s="274"/>
      <c r="C1860" s="98"/>
      <c r="D1860" s="98"/>
      <c r="E1860" s="276"/>
    </row>
    <row r="1861" spans="1:5" ht="15.05">
      <c r="A1861" s="129"/>
      <c r="B1861" s="274"/>
      <c r="C1861" s="98"/>
      <c r="D1861" s="98"/>
      <c r="E1861" s="276"/>
    </row>
    <row r="1862" spans="1:5" ht="15.05">
      <c r="A1862" s="129"/>
      <c r="B1862" s="274"/>
      <c r="C1862" s="98"/>
      <c r="D1862" s="98"/>
      <c r="E1862" s="276"/>
    </row>
    <row r="1863" spans="1:5" ht="15.05">
      <c r="A1863" s="129"/>
      <c r="B1863" s="274"/>
      <c r="C1863" s="98"/>
      <c r="D1863" s="98"/>
      <c r="E1863" s="276"/>
    </row>
    <row r="1864" spans="1:5" ht="15.05">
      <c r="A1864" s="129"/>
      <c r="B1864" s="274"/>
      <c r="C1864" s="98"/>
      <c r="D1864" s="98"/>
      <c r="E1864" s="276"/>
    </row>
    <row r="1865" spans="1:5" ht="15.05">
      <c r="A1865" s="129"/>
      <c r="B1865" s="274"/>
      <c r="C1865" s="98"/>
      <c r="D1865" s="98"/>
      <c r="E1865" s="276"/>
    </row>
    <row r="1866" spans="1:5" ht="15.05">
      <c r="A1866" s="129"/>
      <c r="B1866" s="274"/>
      <c r="C1866" s="98"/>
      <c r="D1866" s="98"/>
      <c r="E1866" s="276"/>
    </row>
    <row r="1867" spans="1:5" ht="15.05">
      <c r="A1867" s="129"/>
      <c r="B1867" s="274"/>
      <c r="C1867" s="98"/>
      <c r="D1867" s="98"/>
      <c r="E1867" s="276"/>
    </row>
    <row r="1868" spans="1:5" ht="15.05">
      <c r="A1868" s="129"/>
      <c r="B1868" s="274"/>
      <c r="C1868" s="98"/>
      <c r="D1868" s="98"/>
      <c r="E1868" s="276"/>
    </row>
    <row r="1869" spans="1:5" ht="15.05">
      <c r="A1869" s="129"/>
      <c r="B1869" s="274"/>
      <c r="C1869" s="98"/>
      <c r="D1869" s="98"/>
      <c r="E1869" s="276"/>
    </row>
    <row r="1870" spans="1:5" ht="15.05">
      <c r="A1870" s="129"/>
      <c r="B1870" s="274"/>
      <c r="C1870" s="98"/>
      <c r="D1870" s="98"/>
      <c r="E1870" s="276"/>
    </row>
    <row r="1871" spans="1:5" ht="15.05">
      <c r="A1871" s="129"/>
      <c r="B1871" s="274"/>
      <c r="C1871" s="98"/>
      <c r="D1871" s="98"/>
      <c r="E1871" s="276"/>
    </row>
    <row r="1872" spans="1:5" ht="15.05">
      <c r="A1872" s="129"/>
      <c r="B1872" s="274"/>
      <c r="C1872" s="98"/>
      <c r="D1872" s="98"/>
      <c r="E1872" s="276"/>
    </row>
    <row r="1873" spans="1:5" ht="15.05">
      <c r="A1873" s="129"/>
      <c r="B1873" s="274"/>
      <c r="C1873" s="98"/>
      <c r="D1873" s="98"/>
      <c r="E1873" s="276"/>
    </row>
    <row r="1874" spans="1:5" ht="15.05">
      <c r="A1874" s="129"/>
      <c r="B1874" s="274"/>
      <c r="C1874" s="98"/>
      <c r="D1874" s="98"/>
      <c r="E1874" s="276"/>
    </row>
    <row r="1875" spans="1:5" ht="15.05">
      <c r="A1875" s="129"/>
      <c r="B1875" s="274"/>
      <c r="C1875" s="98"/>
      <c r="D1875" s="98"/>
      <c r="E1875" s="276"/>
    </row>
    <row r="1876" spans="1:5" ht="15.05">
      <c r="A1876" s="129"/>
      <c r="B1876" s="274"/>
      <c r="C1876" s="98"/>
      <c r="D1876" s="98"/>
      <c r="E1876" s="276"/>
    </row>
    <row r="1877" spans="1:5" ht="15.05">
      <c r="A1877" s="129"/>
      <c r="B1877" s="274"/>
      <c r="C1877" s="98"/>
      <c r="D1877" s="98"/>
      <c r="E1877" s="276"/>
    </row>
    <row r="1878" spans="1:5" ht="15.05">
      <c r="A1878" s="129"/>
      <c r="B1878" s="274"/>
      <c r="C1878" s="98"/>
      <c r="D1878" s="98"/>
      <c r="E1878" s="276"/>
    </row>
    <row r="1879" spans="1:5" ht="15.05">
      <c r="A1879" s="129"/>
      <c r="B1879" s="274"/>
      <c r="C1879" s="98"/>
      <c r="D1879" s="98"/>
      <c r="E1879" s="276"/>
    </row>
    <row r="1880" spans="1:5" ht="15.05">
      <c r="A1880" s="129"/>
      <c r="B1880" s="274"/>
      <c r="C1880" s="98"/>
      <c r="D1880" s="98"/>
      <c r="E1880" s="276"/>
    </row>
    <row r="1881" spans="1:5" ht="15.05">
      <c r="A1881" s="129"/>
      <c r="B1881" s="274"/>
      <c r="C1881" s="98"/>
      <c r="D1881" s="98"/>
      <c r="E1881" s="276"/>
    </row>
    <row r="1882" spans="1:5" ht="15.05">
      <c r="A1882" s="129"/>
      <c r="B1882" s="274"/>
      <c r="C1882" s="98"/>
      <c r="D1882" s="98"/>
      <c r="E1882" s="276"/>
    </row>
    <row r="1883" spans="1:5" ht="15.05">
      <c r="A1883" s="129"/>
      <c r="B1883" s="274"/>
      <c r="C1883" s="98"/>
      <c r="D1883" s="98"/>
      <c r="E1883" s="276"/>
    </row>
    <row r="1884" spans="1:5" ht="15.05">
      <c r="A1884" s="129"/>
      <c r="B1884" s="274"/>
      <c r="C1884" s="98"/>
      <c r="D1884" s="98"/>
      <c r="E1884" s="276"/>
    </row>
    <row r="1885" spans="1:5" ht="15.05">
      <c r="A1885" s="129"/>
      <c r="B1885" s="274"/>
      <c r="C1885" s="98"/>
      <c r="D1885" s="98"/>
      <c r="E1885" s="276"/>
    </row>
    <row r="1886" spans="1:5" ht="15.05">
      <c r="A1886" s="129"/>
      <c r="B1886" s="274"/>
      <c r="C1886" s="98"/>
      <c r="D1886" s="98"/>
      <c r="E1886" s="276"/>
    </row>
    <row r="1887" spans="1:5" ht="15.05">
      <c r="A1887" s="129"/>
      <c r="B1887" s="274"/>
      <c r="C1887" s="98"/>
      <c r="D1887" s="98"/>
      <c r="E1887" s="276"/>
    </row>
    <row r="1888" spans="1:5" ht="15.05">
      <c r="A1888" s="129"/>
      <c r="B1888" s="274"/>
      <c r="C1888" s="98"/>
      <c r="D1888" s="98"/>
      <c r="E1888" s="276"/>
    </row>
    <row r="1889" spans="1:5" ht="15.05">
      <c r="A1889" s="129"/>
      <c r="B1889" s="274"/>
      <c r="C1889" s="98"/>
      <c r="D1889" s="98"/>
      <c r="E1889" s="276"/>
    </row>
    <row r="1890" spans="1:5" ht="15.05">
      <c r="A1890" s="129"/>
      <c r="B1890" s="274"/>
      <c r="C1890" s="98"/>
      <c r="D1890" s="98"/>
      <c r="E1890" s="276"/>
    </row>
    <row r="1891" spans="1:5" ht="15.05">
      <c r="A1891" s="129"/>
      <c r="B1891" s="274"/>
      <c r="C1891" s="98"/>
      <c r="D1891" s="98"/>
      <c r="E1891" s="276"/>
    </row>
    <row r="1892" spans="1:5" ht="15.05">
      <c r="A1892" s="129"/>
      <c r="B1892" s="274"/>
      <c r="C1892" s="98"/>
      <c r="D1892" s="98"/>
      <c r="E1892" s="276"/>
    </row>
    <row r="1893" spans="1:5" ht="15.05">
      <c r="A1893" s="129"/>
      <c r="B1893" s="274"/>
      <c r="C1893" s="98"/>
      <c r="D1893" s="98"/>
      <c r="E1893" s="276"/>
    </row>
    <row r="1894" spans="1:5" ht="15.05">
      <c r="A1894" s="129"/>
      <c r="B1894" s="274"/>
      <c r="C1894" s="98"/>
      <c r="D1894" s="98"/>
      <c r="E1894" s="276"/>
    </row>
    <row r="1895" spans="1:5" ht="15.05">
      <c r="A1895" s="129"/>
      <c r="B1895" s="274"/>
      <c r="C1895" s="98"/>
      <c r="D1895" s="98"/>
      <c r="E1895" s="276"/>
    </row>
    <row r="1896" spans="1:5" ht="15.05">
      <c r="A1896" s="129"/>
      <c r="B1896" s="274"/>
      <c r="C1896" s="98"/>
      <c r="D1896" s="98"/>
      <c r="E1896" s="276"/>
    </row>
    <row r="1897" spans="1:5" ht="15.05">
      <c r="A1897" s="129"/>
      <c r="B1897" s="274"/>
      <c r="C1897" s="98"/>
      <c r="D1897" s="98"/>
      <c r="E1897" s="276"/>
    </row>
    <row r="1898" spans="1:5" ht="15.05">
      <c r="A1898" s="129"/>
      <c r="B1898" s="274"/>
      <c r="C1898" s="98"/>
      <c r="D1898" s="98"/>
      <c r="E1898" s="276"/>
    </row>
    <row r="1899" spans="1:5" ht="15.05">
      <c r="A1899" s="129"/>
      <c r="B1899" s="274"/>
      <c r="C1899" s="98"/>
      <c r="D1899" s="98"/>
      <c r="E1899" s="276"/>
    </row>
    <row r="1900" spans="1:5" ht="15.05">
      <c r="A1900" s="129"/>
      <c r="B1900" s="274"/>
      <c r="C1900" s="98"/>
      <c r="D1900" s="98"/>
      <c r="E1900" s="276"/>
    </row>
    <row r="1901" spans="1:5" ht="15.05">
      <c r="A1901" s="129"/>
      <c r="B1901" s="274"/>
      <c r="C1901" s="98"/>
      <c r="D1901" s="98"/>
      <c r="E1901" s="276"/>
    </row>
    <row r="1902" spans="1:5" ht="15.05">
      <c r="A1902" s="129"/>
      <c r="B1902" s="274"/>
      <c r="C1902" s="98"/>
      <c r="D1902" s="98"/>
      <c r="E1902" s="276"/>
    </row>
    <row r="1903" spans="1:5" ht="15.05">
      <c r="A1903" s="129"/>
      <c r="B1903" s="274"/>
      <c r="C1903" s="98"/>
      <c r="D1903" s="98"/>
      <c r="E1903" s="276"/>
    </row>
    <row r="1904" spans="1:5" ht="15.05">
      <c r="A1904" s="129"/>
      <c r="B1904" s="274"/>
      <c r="C1904" s="98"/>
      <c r="D1904" s="98"/>
      <c r="E1904" s="276"/>
    </row>
    <row r="1905" spans="1:5" ht="15.05">
      <c r="A1905" s="129"/>
      <c r="B1905" s="274"/>
      <c r="C1905" s="98"/>
      <c r="D1905" s="98"/>
      <c r="E1905" s="276"/>
    </row>
    <row r="1906" spans="1:5" ht="15.05">
      <c r="A1906" s="129"/>
      <c r="B1906" s="274"/>
      <c r="C1906" s="98"/>
      <c r="D1906" s="98"/>
      <c r="E1906" s="276"/>
    </row>
    <row r="1907" spans="1:5" ht="15.05">
      <c r="A1907" s="129"/>
      <c r="B1907" s="274"/>
      <c r="C1907" s="98"/>
      <c r="D1907" s="98"/>
      <c r="E1907" s="276"/>
    </row>
    <row r="1908" spans="1:5" ht="15.05">
      <c r="A1908" s="129"/>
      <c r="B1908" s="274"/>
      <c r="C1908" s="98"/>
      <c r="D1908" s="98"/>
      <c r="E1908" s="276"/>
    </row>
    <row r="1909" spans="1:5" ht="15.05">
      <c r="A1909" s="129"/>
      <c r="B1909" s="274"/>
      <c r="C1909" s="98"/>
      <c r="D1909" s="98"/>
      <c r="E1909" s="276"/>
    </row>
    <row r="1910" spans="1:5" ht="15.05">
      <c r="A1910" s="129"/>
      <c r="B1910" s="274"/>
      <c r="C1910" s="98"/>
      <c r="D1910" s="98"/>
      <c r="E1910" s="276"/>
    </row>
    <row r="1911" spans="1:5" ht="15.05">
      <c r="A1911" s="129"/>
      <c r="B1911" s="274"/>
      <c r="C1911" s="98"/>
      <c r="D1911" s="98"/>
      <c r="E1911" s="276"/>
    </row>
    <row r="1912" spans="1:5" ht="15.05">
      <c r="A1912" s="129"/>
      <c r="B1912" s="274"/>
      <c r="C1912" s="98"/>
      <c r="D1912" s="98"/>
      <c r="E1912" s="276"/>
    </row>
    <row r="1913" spans="1:5" ht="15.05">
      <c r="A1913" s="129"/>
      <c r="B1913" s="274"/>
      <c r="C1913" s="98"/>
      <c r="D1913" s="98"/>
      <c r="E1913" s="276"/>
    </row>
    <row r="1914" spans="1:5" ht="15.05">
      <c r="A1914" s="129"/>
      <c r="B1914" s="274"/>
      <c r="C1914" s="98"/>
      <c r="D1914" s="98"/>
      <c r="E1914" s="276"/>
    </row>
    <row r="1915" spans="1:5" ht="15.05">
      <c r="A1915" s="129"/>
      <c r="B1915" s="274"/>
      <c r="C1915" s="98"/>
      <c r="D1915" s="98"/>
      <c r="E1915" s="276"/>
    </row>
    <row r="1916" spans="1:5" ht="15.05">
      <c r="A1916" s="129"/>
      <c r="B1916" s="274"/>
      <c r="C1916" s="98"/>
      <c r="D1916" s="98"/>
      <c r="E1916" s="276"/>
    </row>
    <row r="1917" spans="1:5" ht="15.05">
      <c r="A1917" s="129"/>
      <c r="B1917" s="274"/>
      <c r="C1917" s="98"/>
      <c r="D1917" s="98"/>
      <c r="E1917" s="276"/>
    </row>
    <row r="1918" spans="1:5" ht="15.05">
      <c r="A1918" s="129"/>
      <c r="B1918" s="274"/>
      <c r="C1918" s="98"/>
      <c r="D1918" s="98"/>
      <c r="E1918" s="276"/>
    </row>
    <row r="1919" spans="1:5" ht="15.05">
      <c r="A1919" s="129"/>
      <c r="B1919" s="274"/>
      <c r="C1919" s="98"/>
      <c r="D1919" s="98"/>
      <c r="E1919" s="276"/>
    </row>
    <row r="1920" spans="1:5" ht="15.05">
      <c r="A1920" s="129"/>
      <c r="B1920" s="274"/>
      <c r="C1920" s="98"/>
      <c r="D1920" s="98"/>
      <c r="E1920" s="276"/>
    </row>
    <row r="1921" spans="1:5" ht="15.05">
      <c r="A1921" s="129"/>
      <c r="B1921" s="274"/>
      <c r="C1921" s="98"/>
      <c r="D1921" s="98"/>
      <c r="E1921" s="276"/>
    </row>
    <row r="1922" spans="1:5" ht="15.05">
      <c r="A1922" s="129"/>
      <c r="B1922" s="274"/>
      <c r="C1922" s="98"/>
      <c r="D1922" s="98"/>
      <c r="E1922" s="276"/>
    </row>
    <row r="1923" spans="1:5" ht="15.05">
      <c r="A1923" s="129"/>
      <c r="B1923" s="274"/>
      <c r="C1923" s="98"/>
      <c r="D1923" s="98"/>
      <c r="E1923" s="276"/>
    </row>
    <row r="1924" spans="1:5" ht="15.05">
      <c r="A1924" s="129"/>
      <c r="B1924" s="274"/>
      <c r="C1924" s="98"/>
      <c r="D1924" s="98"/>
      <c r="E1924" s="276"/>
    </row>
    <row r="1925" spans="1:5" ht="15.05">
      <c r="A1925" s="129"/>
      <c r="B1925" s="274"/>
      <c r="C1925" s="98"/>
      <c r="D1925" s="98"/>
      <c r="E1925" s="276"/>
    </row>
    <row r="1926" spans="1:5" ht="15.05">
      <c r="A1926" s="129"/>
      <c r="B1926" s="274"/>
      <c r="C1926" s="98"/>
      <c r="D1926" s="98"/>
      <c r="E1926" s="276"/>
    </row>
    <row r="1927" spans="1:5" ht="15.05">
      <c r="A1927" s="129"/>
      <c r="B1927" s="274"/>
      <c r="C1927" s="98"/>
      <c r="D1927" s="98"/>
      <c r="E1927" s="276"/>
    </row>
    <row r="1928" spans="1:5" ht="15.05">
      <c r="A1928" s="129"/>
      <c r="B1928" s="274"/>
      <c r="C1928" s="98"/>
      <c r="D1928" s="98"/>
      <c r="E1928" s="276"/>
    </row>
    <row r="1929" spans="1:5" ht="15.05">
      <c r="A1929" s="129"/>
      <c r="B1929" s="274"/>
      <c r="C1929" s="98"/>
      <c r="D1929" s="98"/>
      <c r="E1929" s="276"/>
    </row>
    <row r="1930" spans="1:5" ht="15.05">
      <c r="A1930" s="129"/>
      <c r="B1930" s="274"/>
      <c r="C1930" s="98"/>
      <c r="D1930" s="98"/>
      <c r="E1930" s="276"/>
    </row>
    <row r="1931" spans="1:5" ht="15.05">
      <c r="A1931" s="129"/>
      <c r="B1931" s="274"/>
      <c r="C1931" s="98"/>
      <c r="D1931" s="98"/>
      <c r="E1931" s="276"/>
    </row>
    <row r="1932" spans="1:5" ht="15.05">
      <c r="A1932" s="129"/>
      <c r="B1932" s="274"/>
      <c r="C1932" s="98"/>
      <c r="D1932" s="98"/>
      <c r="E1932" s="276"/>
    </row>
    <row r="1933" spans="1:5" ht="15.05">
      <c r="A1933" s="129"/>
      <c r="B1933" s="274"/>
      <c r="C1933" s="98"/>
      <c r="D1933" s="98"/>
      <c r="E1933" s="276"/>
    </row>
    <row r="1934" spans="1:5" ht="15.05">
      <c r="A1934" s="129"/>
      <c r="B1934" s="274"/>
      <c r="C1934" s="98"/>
      <c r="D1934" s="98"/>
      <c r="E1934" s="276"/>
    </row>
    <row r="1935" spans="1:5" ht="15.05">
      <c r="A1935" s="129"/>
      <c r="B1935" s="274"/>
      <c r="C1935" s="98"/>
      <c r="D1935" s="98"/>
      <c r="E1935" s="276"/>
    </row>
    <row r="1936" spans="1:5" ht="15.05">
      <c r="A1936" s="129"/>
      <c r="B1936" s="274"/>
      <c r="C1936" s="98"/>
      <c r="D1936" s="98"/>
      <c r="E1936" s="276"/>
    </row>
    <row r="1937" spans="1:5" ht="15.05">
      <c r="A1937" s="129"/>
      <c r="B1937" s="274"/>
      <c r="C1937" s="98"/>
      <c r="D1937" s="98"/>
      <c r="E1937" s="276"/>
    </row>
    <row r="1938" spans="1:5" ht="15.05">
      <c r="A1938" s="129"/>
      <c r="B1938" s="274"/>
      <c r="C1938" s="98"/>
      <c r="D1938" s="98"/>
      <c r="E1938" s="276"/>
    </row>
    <row r="1939" spans="1:5" ht="15.05">
      <c r="A1939" s="129"/>
      <c r="B1939" s="274"/>
      <c r="C1939" s="98"/>
      <c r="D1939" s="98"/>
      <c r="E1939" s="276"/>
    </row>
    <row r="1940" spans="1:5" ht="15.05">
      <c r="A1940" s="129"/>
      <c r="B1940" s="274"/>
      <c r="C1940" s="98"/>
      <c r="D1940" s="98"/>
      <c r="E1940" s="276"/>
    </row>
    <row r="1941" spans="1:5" ht="15.05">
      <c r="A1941" s="129"/>
      <c r="B1941" s="274"/>
      <c r="C1941" s="98"/>
      <c r="D1941" s="98"/>
      <c r="E1941" s="276"/>
    </row>
    <row r="1942" spans="1:5" ht="15.05">
      <c r="A1942" s="129"/>
      <c r="B1942" s="274"/>
      <c r="C1942" s="98"/>
      <c r="D1942" s="98"/>
      <c r="E1942" s="276"/>
    </row>
    <row r="1943" spans="1:5" ht="15.05">
      <c r="A1943" s="129"/>
      <c r="B1943" s="274"/>
      <c r="C1943" s="98"/>
      <c r="D1943" s="98"/>
      <c r="E1943" s="276"/>
    </row>
    <row r="1944" spans="1:5" ht="15.05">
      <c r="A1944" s="129"/>
      <c r="B1944" s="274"/>
      <c r="C1944" s="98"/>
      <c r="D1944" s="98"/>
      <c r="E1944" s="276"/>
    </row>
    <row r="1945" spans="1:5" ht="15.05">
      <c r="A1945" s="129"/>
      <c r="B1945" s="274"/>
      <c r="C1945" s="98"/>
      <c r="D1945" s="98"/>
      <c r="E1945" s="276"/>
    </row>
    <row r="1946" spans="1:5" ht="15.05">
      <c r="A1946" s="129"/>
      <c r="B1946" s="274"/>
      <c r="C1946" s="98"/>
      <c r="D1946" s="98"/>
      <c r="E1946" s="276"/>
    </row>
    <row r="1947" spans="1:5" ht="15.05">
      <c r="A1947" s="129"/>
      <c r="B1947" s="274"/>
      <c r="C1947" s="98"/>
      <c r="D1947" s="98"/>
      <c r="E1947" s="276"/>
    </row>
    <row r="1948" spans="1:5" ht="15.05">
      <c r="A1948" s="129"/>
      <c r="B1948" s="274"/>
      <c r="C1948" s="98"/>
      <c r="D1948" s="98"/>
      <c r="E1948" s="276"/>
    </row>
    <row r="1949" spans="1:5" ht="15.05">
      <c r="A1949" s="129"/>
      <c r="B1949" s="274"/>
      <c r="C1949" s="98"/>
      <c r="D1949" s="98"/>
      <c r="E1949" s="276"/>
    </row>
    <row r="1950" spans="1:5" ht="15.05">
      <c r="A1950" s="129"/>
      <c r="B1950" s="274"/>
      <c r="C1950" s="98"/>
      <c r="D1950" s="98"/>
      <c r="E1950" s="276"/>
    </row>
    <row r="1951" spans="1:5" ht="15.05">
      <c r="A1951" s="129"/>
      <c r="B1951" s="274"/>
      <c r="C1951" s="98"/>
      <c r="D1951" s="98"/>
      <c r="E1951" s="276"/>
    </row>
    <row r="1952" spans="1:5" ht="15.05">
      <c r="A1952" s="129"/>
      <c r="B1952" s="274"/>
      <c r="C1952" s="98"/>
      <c r="D1952" s="98"/>
      <c r="E1952" s="276"/>
    </row>
    <row r="1953" spans="1:5" ht="15.05">
      <c r="A1953" s="129"/>
      <c r="B1953" s="274"/>
      <c r="C1953" s="98"/>
      <c r="D1953" s="98"/>
      <c r="E1953" s="276"/>
    </row>
    <row r="1954" spans="1:5" ht="15.05">
      <c r="A1954" s="129"/>
      <c r="B1954" s="274"/>
      <c r="C1954" s="98"/>
      <c r="D1954" s="98"/>
      <c r="E1954" s="276"/>
    </row>
    <row r="1955" spans="1:5" ht="15.05">
      <c r="A1955" s="129"/>
      <c r="B1955" s="274"/>
      <c r="C1955" s="98"/>
      <c r="D1955" s="98"/>
      <c r="E1955" s="276"/>
    </row>
    <row r="1956" spans="1:5" ht="15.05">
      <c r="A1956" s="129"/>
      <c r="B1956" s="274"/>
      <c r="C1956" s="98"/>
      <c r="D1956" s="98"/>
      <c r="E1956" s="276"/>
    </row>
    <row r="1957" spans="1:5" ht="15.05">
      <c r="A1957" s="129"/>
      <c r="B1957" s="274"/>
      <c r="C1957" s="98"/>
      <c r="D1957" s="98"/>
      <c r="E1957" s="276"/>
    </row>
    <row r="1958" spans="1:5" ht="15.05">
      <c r="A1958" s="129"/>
      <c r="B1958" s="274"/>
      <c r="C1958" s="98"/>
      <c r="D1958" s="98"/>
      <c r="E1958" s="276"/>
    </row>
    <row r="1959" spans="1:5" ht="15.05">
      <c r="A1959" s="129"/>
      <c r="B1959" s="274"/>
      <c r="C1959" s="98"/>
      <c r="D1959" s="98"/>
      <c r="E1959" s="276"/>
    </row>
    <row r="1960" spans="1:5" ht="15.05">
      <c r="A1960" s="129"/>
      <c r="B1960" s="274"/>
      <c r="C1960" s="98"/>
      <c r="D1960" s="98"/>
      <c r="E1960" s="276"/>
    </row>
    <row r="1961" spans="1:5" ht="15.05">
      <c r="A1961" s="129"/>
      <c r="B1961" s="274"/>
      <c r="C1961" s="98"/>
      <c r="D1961" s="98"/>
      <c r="E1961" s="276"/>
    </row>
    <row r="1962" spans="1:5" ht="15.05">
      <c r="A1962" s="129"/>
      <c r="B1962" s="274"/>
      <c r="C1962" s="98"/>
      <c r="D1962" s="98"/>
      <c r="E1962" s="276"/>
    </row>
    <row r="1963" spans="1:5" ht="15.05">
      <c r="A1963" s="129"/>
      <c r="B1963" s="274"/>
      <c r="C1963" s="98"/>
      <c r="D1963" s="98"/>
      <c r="E1963" s="276"/>
    </row>
    <row r="1964" spans="1:5" ht="15.05">
      <c r="A1964" s="129"/>
      <c r="B1964" s="274"/>
      <c r="C1964" s="98"/>
      <c r="D1964" s="98"/>
      <c r="E1964" s="276"/>
    </row>
    <row r="1965" spans="1:5" ht="15.05">
      <c r="A1965" s="129"/>
      <c r="B1965" s="274"/>
      <c r="C1965" s="98"/>
      <c r="D1965" s="98"/>
      <c r="E1965" s="276"/>
    </row>
    <row r="1966" spans="1:5" ht="15.05">
      <c r="A1966" s="129"/>
      <c r="B1966" s="274"/>
      <c r="C1966" s="98"/>
      <c r="D1966" s="98"/>
      <c r="E1966" s="276"/>
    </row>
    <row r="1967" spans="1:5" ht="15.05">
      <c r="A1967" s="129"/>
      <c r="B1967" s="274"/>
      <c r="C1967" s="98"/>
      <c r="D1967" s="98"/>
      <c r="E1967" s="276"/>
    </row>
    <row r="1968" spans="1:5" ht="15.05">
      <c r="A1968" s="129"/>
      <c r="B1968" s="274"/>
      <c r="C1968" s="98"/>
      <c r="D1968" s="98"/>
      <c r="E1968" s="276"/>
    </row>
    <row r="1969" spans="1:5" ht="15.05">
      <c r="A1969" s="129"/>
      <c r="B1969" s="274"/>
      <c r="C1969" s="98"/>
      <c r="D1969" s="98"/>
      <c r="E1969" s="276"/>
    </row>
    <row r="1970" spans="1:5" ht="15.05">
      <c r="A1970" s="129"/>
      <c r="B1970" s="274"/>
      <c r="C1970" s="98"/>
      <c r="D1970" s="98"/>
      <c r="E1970" s="276"/>
    </row>
    <row r="1971" spans="1:5" ht="15.05">
      <c r="A1971" s="129"/>
      <c r="B1971" s="274"/>
      <c r="C1971" s="98"/>
      <c r="D1971" s="98"/>
      <c r="E1971" s="276"/>
    </row>
    <row r="1972" spans="1:5" ht="15.05">
      <c r="A1972" s="129"/>
      <c r="B1972" s="274"/>
      <c r="C1972" s="98"/>
      <c r="D1972" s="98"/>
      <c r="E1972" s="276"/>
    </row>
    <row r="1973" spans="1:5" ht="15.05">
      <c r="A1973" s="129"/>
      <c r="B1973" s="274"/>
      <c r="C1973" s="98"/>
      <c r="D1973" s="98"/>
      <c r="E1973" s="276"/>
    </row>
    <row r="1974" spans="1:5" ht="15.05">
      <c r="A1974" s="129"/>
      <c r="B1974" s="274"/>
      <c r="C1974" s="98"/>
      <c r="D1974" s="98"/>
      <c r="E1974" s="276"/>
    </row>
    <row r="1975" spans="1:5" ht="15.05">
      <c r="A1975" s="129"/>
      <c r="B1975" s="274"/>
      <c r="C1975" s="98"/>
      <c r="D1975" s="98"/>
      <c r="E1975" s="276"/>
    </row>
    <row r="1976" spans="1:5" ht="15.05">
      <c r="A1976" s="129"/>
      <c r="B1976" s="274"/>
      <c r="C1976" s="98"/>
      <c r="D1976" s="98"/>
      <c r="E1976" s="276"/>
    </row>
    <row r="1977" spans="1:5" ht="15.05">
      <c r="A1977" s="129"/>
      <c r="B1977" s="274"/>
      <c r="C1977" s="98"/>
      <c r="D1977" s="98"/>
      <c r="E1977" s="276"/>
    </row>
    <row r="1978" spans="1:5" ht="15.05">
      <c r="A1978" s="129"/>
      <c r="B1978" s="274"/>
      <c r="C1978" s="98"/>
      <c r="D1978" s="98"/>
      <c r="E1978" s="276"/>
    </row>
    <row r="1979" spans="1:5" ht="15.05">
      <c r="A1979" s="129"/>
      <c r="B1979" s="274"/>
      <c r="C1979" s="98"/>
      <c r="D1979" s="98"/>
      <c r="E1979" s="276"/>
    </row>
    <row r="1980" spans="1:5" ht="15.05">
      <c r="A1980" s="129"/>
      <c r="B1980" s="274"/>
      <c r="C1980" s="98"/>
      <c r="D1980" s="98"/>
      <c r="E1980" s="276"/>
    </row>
    <row r="1981" spans="1:5" ht="15.05">
      <c r="A1981" s="129"/>
      <c r="B1981" s="274"/>
      <c r="C1981" s="98"/>
      <c r="D1981" s="98"/>
      <c r="E1981" s="276"/>
    </row>
    <row r="1982" spans="1:5" ht="15.05">
      <c r="A1982" s="129"/>
      <c r="B1982" s="274"/>
      <c r="C1982" s="98"/>
      <c r="D1982" s="98"/>
      <c r="E1982" s="276"/>
    </row>
    <row r="1983" spans="1:5" ht="15.05">
      <c r="A1983" s="129"/>
      <c r="B1983" s="274"/>
      <c r="C1983" s="98"/>
      <c r="D1983" s="98"/>
      <c r="E1983" s="276"/>
    </row>
    <row r="1984" spans="1:5" ht="15.05">
      <c r="A1984" s="129"/>
      <c r="B1984" s="274"/>
      <c r="C1984" s="98"/>
      <c r="D1984" s="98"/>
      <c r="E1984" s="276"/>
    </row>
    <row r="1985" spans="1:5" ht="15.05">
      <c r="A1985" s="129"/>
      <c r="B1985" s="274"/>
      <c r="C1985" s="98"/>
      <c r="D1985" s="98"/>
      <c r="E1985" s="276"/>
    </row>
    <row r="1986" spans="1:5" ht="15.05">
      <c r="A1986" s="129"/>
      <c r="B1986" s="274"/>
      <c r="C1986" s="98"/>
      <c r="D1986" s="98"/>
      <c r="E1986" s="276"/>
    </row>
    <row r="1987" spans="1:5" ht="15.05">
      <c r="A1987" s="129"/>
      <c r="B1987" s="274"/>
      <c r="C1987" s="98"/>
      <c r="D1987" s="98"/>
      <c r="E1987" s="276"/>
    </row>
    <row r="1988" spans="1:5" ht="15.05">
      <c r="A1988" s="129"/>
      <c r="B1988" s="274"/>
      <c r="C1988" s="98"/>
      <c r="D1988" s="98"/>
      <c r="E1988" s="276"/>
    </row>
    <row r="1989" spans="1:5" ht="15.05">
      <c r="A1989" s="129"/>
      <c r="B1989" s="274"/>
      <c r="C1989" s="98"/>
      <c r="D1989" s="98"/>
      <c r="E1989" s="276"/>
    </row>
    <row r="1990" spans="1:5" ht="15.05">
      <c r="A1990" s="129"/>
      <c r="B1990" s="274"/>
      <c r="C1990" s="98"/>
      <c r="D1990" s="98"/>
      <c r="E1990" s="276"/>
    </row>
    <row r="1991" spans="1:5" ht="15.05">
      <c r="A1991" s="129"/>
      <c r="B1991" s="274"/>
      <c r="C1991" s="98"/>
      <c r="D1991" s="98"/>
      <c r="E1991" s="276"/>
    </row>
    <row r="1992" spans="1:5" ht="15.05">
      <c r="A1992" s="129"/>
      <c r="B1992" s="274"/>
      <c r="C1992" s="98"/>
      <c r="D1992" s="98"/>
      <c r="E1992" s="276"/>
    </row>
    <row r="1993" spans="1:5" ht="15.05">
      <c r="A1993" s="129"/>
      <c r="B1993" s="274"/>
      <c r="C1993" s="98"/>
      <c r="D1993" s="98"/>
      <c r="E1993" s="276"/>
    </row>
    <row r="1994" spans="1:5" ht="15.05">
      <c r="A1994" s="129"/>
      <c r="B1994" s="274"/>
      <c r="C1994" s="98"/>
      <c r="D1994" s="98"/>
      <c r="E1994" s="276"/>
    </row>
    <row r="1995" spans="1:5" ht="15.05">
      <c r="A1995" s="129"/>
      <c r="B1995" s="274"/>
      <c r="C1995" s="98"/>
      <c r="D1995" s="98"/>
      <c r="E1995" s="276"/>
    </row>
    <row r="1996" spans="1:5" ht="15.05">
      <c r="A1996" s="129"/>
      <c r="B1996" s="274"/>
      <c r="C1996" s="98"/>
      <c r="D1996" s="98"/>
      <c r="E1996" s="276"/>
    </row>
    <row r="1997" spans="1:5" ht="15.05">
      <c r="A1997" s="129"/>
      <c r="B1997" s="274"/>
      <c r="C1997" s="98"/>
      <c r="D1997" s="98"/>
      <c r="E1997" s="276"/>
    </row>
    <row r="1998" spans="1:5" ht="15.05">
      <c r="A1998" s="129"/>
      <c r="B1998" s="274"/>
      <c r="C1998" s="98"/>
      <c r="D1998" s="98"/>
      <c r="E1998" s="276"/>
    </row>
    <row r="1999" spans="1:5" ht="15.05">
      <c r="A1999" s="129"/>
      <c r="B1999" s="274"/>
      <c r="C1999" s="98"/>
      <c r="D1999" s="98"/>
      <c r="E1999" s="276"/>
    </row>
    <row r="2000" spans="1:5" ht="15.05">
      <c r="A2000" s="129"/>
      <c r="B2000" s="274"/>
      <c r="C2000" s="98"/>
      <c r="D2000" s="98"/>
      <c r="E2000" s="276"/>
    </row>
    <row r="2001" spans="1:5" ht="15.05">
      <c r="A2001" s="129"/>
      <c r="B2001" s="274"/>
      <c r="C2001" s="98"/>
      <c r="D2001" s="98"/>
      <c r="E2001" s="276"/>
    </row>
    <row r="2002" spans="1:5" ht="15.05">
      <c r="A2002" s="129"/>
      <c r="B2002" s="274"/>
      <c r="C2002" s="98"/>
      <c r="D2002" s="98"/>
      <c r="E2002" s="276"/>
    </row>
    <row r="2003" spans="1:5" ht="15.05">
      <c r="A2003" s="129"/>
      <c r="B2003" s="274"/>
      <c r="C2003" s="98"/>
      <c r="D2003" s="98"/>
      <c r="E2003" s="276"/>
    </row>
    <row r="2004" spans="1:5" ht="15.05">
      <c r="A2004" s="129"/>
      <c r="B2004" s="274"/>
      <c r="C2004" s="98"/>
      <c r="D2004" s="98"/>
      <c r="E2004" s="276"/>
    </row>
    <row r="2005" spans="1:5" ht="15.05">
      <c r="A2005" s="129"/>
      <c r="B2005" s="274"/>
      <c r="C2005" s="98"/>
      <c r="D2005" s="98"/>
      <c r="E2005" s="276"/>
    </row>
    <row r="2006" spans="1:5" ht="13.5" customHeight="1" thickBot="1">
      <c r="A2006" s="130"/>
      <c r="B2006" s="390" t="str">
        <f ca="1">OFFSET(L!$C$1,MATCH("General"&amp;"Cpy",L!$A:$A,0)-1,SL,,)</f>
        <v>© 2025 Responsible Minerals Initiative. All rights reserved.</v>
      </c>
      <c r="C2006" s="390"/>
      <c r="D2006" s="390"/>
      <c r="E2006" s="279"/>
    </row>
    <row r="2007" spans="1:5" ht="13.1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70" zoomScaleNormal="70" zoomScalePageLayoutView="85" workbookViewId="0">
      <pane ySplit="4" topLeftCell="A5" activePane="bottomLeft" state="frozen"/>
      <selection activeCell="A4" sqref="A4"/>
      <selection pane="bottomLeft" activeCell="B5" sqref="B5"/>
    </sheetView>
  </sheetViews>
  <sheetFormatPr baseColWidth="10" defaultColWidth="8.796875" defaultRowHeight="12.55"/>
  <cols>
    <col min="1" max="1" width="9.09765625" style="189" bestFit="1" customWidth="1"/>
    <col min="2" max="2" width="42.796875" style="189" customWidth="1"/>
    <col min="3" max="3" width="63.796875" style="189" customWidth="1"/>
    <col min="4" max="4" width="25.59765625" style="189" customWidth="1"/>
    <col min="5" max="5" width="12.59765625" style="189" customWidth="1"/>
    <col min="6" max="6" width="12.59765625" style="190" customWidth="1"/>
    <col min="7" max="7" width="15.3984375" style="189" customWidth="1"/>
    <col min="8" max="8" width="23.796875" style="189" customWidth="1"/>
    <col min="9" max="9" width="28.09765625" style="189" customWidth="1"/>
    <col min="10" max="10" width="48.19921875" style="189" hidden="1" customWidth="1"/>
    <col min="11" max="11" width="49.69921875" style="189" hidden="1" customWidth="1"/>
    <col min="12" max="16384" width="8.796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0.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796875" defaultRowHeight="14.4"/>
  <cols>
    <col min="1" max="1" width="14.59765625" style="155" customWidth="1"/>
    <col min="2" max="2" width="14" style="155" customWidth="1"/>
    <col min="3" max="3" width="6.09765625" style="155" customWidth="1"/>
    <col min="4" max="4" width="56.19921875" style="155" customWidth="1"/>
    <col min="5" max="5" width="53.69921875" style="233" customWidth="1"/>
    <col min="6" max="6" width="54.09765625" style="155" customWidth="1"/>
    <col min="7" max="7" width="68.19921875" style="155" customWidth="1"/>
    <col min="8" max="8" width="49.19921875" style="155" customWidth="1"/>
    <col min="9" max="9" width="51.59765625" style="155" customWidth="1"/>
    <col min="10" max="10" width="50.19921875" style="155" customWidth="1"/>
    <col min="11" max="11" width="51.796875" customWidth="1"/>
    <col min="12" max="12" width="66.796875" style="256" customWidth="1"/>
    <col min="13" max="13" width="46.09765625" style="109" customWidth="1"/>
    <col min="14" max="15" width="8.796875" style="109" customWidth="1"/>
    <col min="16" max="16384" width="8.796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6.4">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403.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3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3.2">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8">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6">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3.2">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3.2">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1">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6.4">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0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100.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8">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6.4">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8"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3.2">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3.2">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8"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0.30000000000001">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5.2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3.2">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7.95"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5.4">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2.35000000000002">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20.2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2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3.2">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15000000000000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8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5.2">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9.6">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2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3.2">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10.4">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0.4">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2">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3.2">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8">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0.2">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6.4">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6">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8.4">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6.4">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100.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9.6">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6.4">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1">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1">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8.8">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100.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87.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6">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0.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6">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6">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8.8">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60">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7.2">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8.4">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31.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5.2">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6">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8">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5.2">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8">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3.2">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8">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8">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8">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8">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8">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8">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8">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8">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8">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8">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6.4">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5.3">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44">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72.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6.4">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44">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9.6">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8.4">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3.60000000000002">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9.6">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45.6">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4.8">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8">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8">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2.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5.2">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02.39999999999998">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02.39999999999998">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8">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8.4">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6.4">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30.4">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6">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1.6">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8">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8">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6">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1">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6">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8">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8">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8">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8">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8">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8">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8">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3.2">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05">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0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6">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6">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0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0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6">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8">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8">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6">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1">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3.2">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8">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05">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8">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8">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0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8">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8">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8">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8">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8">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8">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8.8">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8">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8">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8">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8">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8">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8">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8">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8">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8">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8">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8">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8">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3"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3.2">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3.2">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6">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3.2">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3.2">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8">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8">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8">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6">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8">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8.8">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8">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8">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8">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8">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3.2">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3.2">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8.8">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3.2">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3.2">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3.2">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3.2">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6">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6">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6">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6">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6">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6">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6">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6">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3.2">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3.2">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3.2">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3.2">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6">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7.6">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6">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100.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6">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6">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3.2">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3.2">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3.2">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3.2">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59.95"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59.95"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8">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6.4">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8">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8">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2">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8">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8">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6.4">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796875" defaultRowHeight="12.55"/>
  <cols>
    <col min="1" max="1" width="20.59765625" style="65" customWidth="1"/>
    <col min="2" max="2" width="57.09765625" style="65" customWidth="1"/>
    <col min="3" max="16384" width="8.796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796875" defaultRowHeight="12.55"/>
  <cols>
    <col min="1" max="1" width="11.09765625" customWidth="1"/>
    <col min="2" max="2" width="25.69921875" customWidth="1"/>
    <col min="3" max="3" width="11.89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36b0d35-3856-434f-a6f8-c3db11f22f88">
      <Terms xmlns="http://schemas.microsoft.com/office/infopath/2007/PartnerControls"/>
    </lcf76f155ced4ddcb4097134ff3c332f>
    <_x0032_021_x002d_WW02 xmlns="236b0d35-3856-434f-a6f8-c3db11f22f88" xsi:nil="true"/>
    <Remarks xmlns="236b0d35-3856-434f-a6f8-c3db11f22f88" xsi:nil="true"/>
    <_ip_UnifiedCompliancePolicyProperties xmlns="http://schemas.microsoft.com/sharepoint/v3" xsi:nil="true"/>
    <TaxCatchAll xmlns="285716d4-115e-4686-817d-f9a0247f6ff7" xsi:nil="true"/>
    <vswc xmlns="236b0d35-3856-434f-a6f8-c3db11f22f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F5E303EBF7204E858409EF3592A576" ma:contentTypeVersion="35" ma:contentTypeDescription="Create a new document." ma:contentTypeScope="" ma:versionID="1148b3b26b9d4a4ae5880760db366ef1">
  <xsd:schema xmlns:xsd="http://www.w3.org/2001/XMLSchema" xmlns:xs="http://www.w3.org/2001/XMLSchema" xmlns:p="http://schemas.microsoft.com/office/2006/metadata/properties" xmlns:ns1="http://schemas.microsoft.com/sharepoint/v3" xmlns:ns2="236b0d35-3856-434f-a6f8-c3db11f22f88" xmlns:ns3="285716d4-115e-4686-817d-f9a0247f6ff7" targetNamespace="http://schemas.microsoft.com/office/2006/metadata/properties" ma:root="true" ma:fieldsID="91330a59936a3bbf756b93746b0b4cbc" ns1:_="" ns2:_="" ns3:_="">
    <xsd:import namespace="http://schemas.microsoft.com/sharepoint/v3"/>
    <xsd:import namespace="236b0d35-3856-434f-a6f8-c3db11f22f88"/>
    <xsd:import namespace="285716d4-115e-4686-817d-f9a0247f6f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vswc" minOccurs="0"/>
                <xsd:element ref="ns2:_x0032_021_x002d_WW02"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Remark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6b0d35-3856-434f-a6f8-c3db11f22f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swc" ma:index="12" nillable="true" ma:displayName="Date and time" ma:format="DateTime" ma:internalName="vswc">
      <xsd:simpleType>
        <xsd:restriction base="dms:DateTime"/>
      </xsd:simpleType>
    </xsd:element>
    <xsd:element name="_x0032_021_x002d_WW02" ma:index="13" nillable="true" ma:displayName="2021-WW02" ma:format="Dropdown" ma:internalName="_x0032_021_x002d_WW02" ma:percentage="TRUE">
      <xsd:simpleType>
        <xsd:restriction base="dms:Number"/>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ae23220-5c9e-496e-ae25-7f25a4821b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marks" ma:index="28" nillable="true" ma:displayName="Date Completed" ma:format="DateOnly" ma:internalName="Remarks">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5716d4-115e-4686-817d-f9a0247f6f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232da4c-5887-42c0-a9a6-5a421e6d6d40}" ma:internalName="TaxCatchAll" ma:showField="CatchAllData" ma:web="285716d4-115e-4686-817d-f9a0247f6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openxmlformats.org/package/2006/metadata/core-properties"/>
    <ds:schemaRef ds:uri="http://schemas.microsoft.com/office/2006/metadata/properties"/>
    <ds:schemaRef ds:uri="http://www.w3.org/XML/1998/namespace"/>
    <ds:schemaRef ds:uri="285716d4-115e-4686-817d-f9a0247f6ff7"/>
    <ds:schemaRef ds:uri="http://purl.org/dc/dcmitype/"/>
    <ds:schemaRef ds:uri="http://schemas.microsoft.com/office/2006/documentManagement/types"/>
    <ds:schemaRef ds:uri="236b0d35-3856-434f-a6f8-c3db11f22f88"/>
    <ds:schemaRef ds:uri="http://purl.org/dc/elements/1.1/"/>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C1A3B458-195F-42E1-841F-6ADA54DDE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6b0d35-3856-434f-a6f8-c3db11f22f88"/>
    <ds:schemaRef ds:uri="285716d4-115e-4686-817d-f9a0247f6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Marcel Montigny</cp:lastModifiedBy>
  <cp:lastPrinted>2015-04-21T20:47:43Z</cp:lastPrinted>
  <dcterms:created xsi:type="dcterms:W3CDTF">2010-06-21T21:00:23Z</dcterms:created>
  <dcterms:modified xsi:type="dcterms:W3CDTF">2025-05-08T11:42:53Z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0x010100BCF5E303EBF7204E858409EF3592A576</vt:lpwstr>
  </property>
  <property fmtid="{D5CDD505-2E9C-101B-9397-08002B2CF9AE}" pid="4" name="Order">
    <vt:r8>100</vt:r8>
  </property>
</Properties>
</file>